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001"/>
  <workbookPr defaultThemeVersion="124226"/>
  <mc:AlternateContent xmlns:mc="http://schemas.openxmlformats.org/markup-compatibility/2006">
    <mc:Choice Requires="x15">
      <x15ac:absPath xmlns:x15ac="http://schemas.microsoft.com/office/spreadsheetml/2010/11/ac" url="C:\Users\adrian.horan\Downloads\"/>
    </mc:Choice>
  </mc:AlternateContent>
  <xr:revisionPtr revIDLastSave="0" documentId="8_{C3628EF5-F7ED-4D49-94DF-564A14273FBD}" xr6:coauthVersionLast="45" xr6:coauthVersionMax="45" xr10:uidLastSave="{00000000-0000-0000-0000-000000000000}"/>
  <bookViews>
    <workbookView xWindow="25080" yWindow="480" windowWidth="19440" windowHeight="15000" tabRatio="472" xr2:uid="{00000000-000D-0000-FFFF-FFFF00000000}"/>
  </bookViews>
  <sheets>
    <sheet name="INTRODUCTION" sheetId="5" r:id="rId1"/>
    <sheet name="FORMULAE A &amp; B" sheetId="1" r:id="rId2"/>
    <sheet name="FORMULA C" sheetId="3" r:id="rId3"/>
    <sheet name="FORMULA D" sheetId="4" r:id="rId4"/>
  </sheets>
  <definedNames>
    <definedName name="_xlnm.Print_Area" localSheetId="2">'FORMULA C'!$A$2:$C$32</definedName>
    <definedName name="_xlnm.Print_Area" localSheetId="3">'FORMULA D'!$A$2:$C$31</definedName>
    <definedName name="_xlnm.Print_Area" localSheetId="1">'FORMULAE A &amp; B'!$A$3:$C$59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6" i="4" l="1"/>
  <c r="C44" i="1" l="1"/>
  <c r="C59" i="1" s="1"/>
  <c r="C45" i="1"/>
  <c r="C46" i="1" s="1"/>
  <c r="C56" i="1" s="1"/>
  <c r="C21" i="1"/>
  <c r="C20" i="1"/>
  <c r="C23" i="1"/>
  <c r="C29" i="1" s="1"/>
  <c r="C31" i="1" s="1"/>
  <c r="C25" i="4"/>
  <c r="C26" i="4"/>
  <c r="C28" i="3"/>
  <c r="C30" i="3" s="1"/>
  <c r="C12" i="4"/>
  <c r="C15" i="3"/>
  <c r="C18" i="3" s="1"/>
  <c r="C12" i="1"/>
  <c r="C13" i="1" s="1"/>
  <c r="C17" i="3" l="1"/>
  <c r="C32" i="3"/>
  <c r="C47" i="1"/>
  <c r="C57" i="1" s="1"/>
  <c r="C58" i="1" s="1"/>
  <c r="C23" i="4"/>
  <c r="C14" i="1"/>
  <c r="C33" i="1"/>
  <c r="C43" i="1" s="1"/>
  <c r="C14" i="4"/>
  <c r="C24" i="4" s="1"/>
  <c r="C13" i="4"/>
  <c r="C22" i="4" s="1"/>
  <c r="C21" i="4"/>
  <c r="C55" i="1" l="1"/>
  <c r="C54" i="1"/>
  <c r="C28" i="4"/>
  <c r="C30" i="4" l="1"/>
  <c r="C29" i="4"/>
  <c r="C31" i="4" l="1"/>
</calcChain>
</file>

<file path=xl/sharedStrings.xml><?xml version="1.0" encoding="utf-8"?>
<sst xmlns="http://schemas.openxmlformats.org/spreadsheetml/2006/main" count="186" uniqueCount="132">
  <si>
    <t>RMBC Planning Application Number:</t>
  </si>
  <si>
    <t>Notation</t>
  </si>
  <si>
    <t>SCHEME DETAILS: INPUTS</t>
  </si>
  <si>
    <t>Assumed Total Number of Housing Units</t>
  </si>
  <si>
    <t>W</t>
  </si>
  <si>
    <t>Z</t>
  </si>
  <si>
    <t>Assumed Total Floor space [m2]</t>
  </si>
  <si>
    <t>RMBC: AH For Rent Policy Proportion [expressed as a decimal]</t>
  </si>
  <si>
    <t>RMBC: AH For Sale Policy Proportion [expressed as a decimal]</t>
  </si>
  <si>
    <t>Transfer Value of intermediate/starter homes [% of Market Value Homes] [expressed as a decimal]</t>
  </si>
  <si>
    <t>Average Market Values Homes [£/m2]</t>
  </si>
  <si>
    <t>G</t>
  </si>
  <si>
    <t>A</t>
  </si>
  <si>
    <t>B</t>
  </si>
  <si>
    <t>C</t>
  </si>
  <si>
    <t>D</t>
  </si>
  <si>
    <t>KEY OUPUTS</t>
  </si>
  <si>
    <t>APA</t>
  </si>
  <si>
    <t>Additional Social/Affordable Floor space [m2]</t>
  </si>
  <si>
    <t>Additional Intermediate/Starter Homes Floor space [m2]</t>
  </si>
  <si>
    <t>Total Floor space [m2]</t>
  </si>
  <si>
    <t>TOTAL NUMBER OF ADDITIONAL AFFORDABLE UNITS</t>
  </si>
  <si>
    <t>Y</t>
  </si>
  <si>
    <t>E</t>
  </si>
  <si>
    <t>F</t>
  </si>
  <si>
    <t>R = (P - Q)</t>
  </si>
  <si>
    <t>H</t>
  </si>
  <si>
    <t>J</t>
  </si>
  <si>
    <t>K</t>
  </si>
  <si>
    <t>ADVANCED STAGE AFFORDABLE HOUSING CAP</t>
  </si>
  <si>
    <t>S = ((G-H) x (K-L)) + ((I-J) x (K-M))</t>
  </si>
  <si>
    <t>Total Additional Affordable Housing units [based on average size and values]</t>
  </si>
  <si>
    <t>Application Scheme</t>
  </si>
  <si>
    <t>= (P - Q)</t>
  </si>
  <si>
    <t>Average Market Values Homes [£/m2] [from Formula A]</t>
  </si>
  <si>
    <t>Scheme at Review Stage [e.g. at 75%]</t>
  </si>
  <si>
    <t>V</t>
  </si>
  <si>
    <t>U</t>
  </si>
  <si>
    <t>Y = Z * W</t>
  </si>
  <si>
    <t>Q = ((A - B) - (C - D))*APA</t>
  </si>
  <si>
    <t>P = ((A - B) - (C - D))</t>
  </si>
  <si>
    <t>A = (W * Z * G)</t>
  </si>
  <si>
    <t xml:space="preserve">H </t>
  </si>
  <si>
    <t xml:space="preserve">I </t>
  </si>
  <si>
    <t>= (L + M)/Z</t>
  </si>
  <si>
    <t>P = ((A + B - C) - (D + E - F))</t>
  </si>
  <si>
    <t>Q = ((A + B - C) - (D + E - F)) * APA</t>
  </si>
  <si>
    <t>I</t>
  </si>
  <si>
    <t>L</t>
  </si>
  <si>
    <t>M</t>
  </si>
  <si>
    <t>= (L + M)</t>
  </si>
  <si>
    <t>M = (F / I)</t>
  </si>
  <si>
    <t>L = (E / H)</t>
  </si>
  <si>
    <t>Average Intermediate/Starter Homes' Values [£m/2]</t>
  </si>
  <si>
    <t>Additional Profit Allowance (APA) [as a % of P]</t>
  </si>
  <si>
    <t>Policy Surplus Revenue x 0.56 [% of surplus to be used for Social/Affordable Rented Homes]</t>
  </si>
  <si>
    <t>Policy Surplus Revenue x 0.44 [% of surplus to be used for Intermediate/Starter Homes]</t>
  </si>
  <si>
    <t>Average Intermediate/Starter Homes values [£m/2]</t>
  </si>
  <si>
    <t>Transfer Value of Social/Affordable Rented Homes [% of Market Value Homes] [expressed as a decimal]</t>
  </si>
  <si>
    <t>Average Social/Affordable Rented Homes values [£m/2]</t>
  </si>
  <si>
    <t>Transfer Value of Intermediate/Starter Homes [% of Market Value Homes] [expressed as a decimal]</t>
  </si>
  <si>
    <t>Average Social/Affordable Rented Homes' Values [£m/2]</t>
  </si>
  <si>
    <t>Average Market Homes' Values [£/m2]</t>
  </si>
  <si>
    <t>Assumed Total amount of Intermediate/Starter Homes Affordable Units [e.g at 11%] floor space [m2]</t>
  </si>
  <si>
    <t>Assumed Total amount of Social/Affordable Rented Homes [e.g. at 14%] floor space [m2]</t>
  </si>
  <si>
    <t xml:space="preserve">Average Size of Homes  [m2] </t>
  </si>
  <si>
    <t>Total amount of Social/Affordable Rented Homes [e.g. 14%] Floor space [m2]</t>
  </si>
  <si>
    <t>Total amount of Intermediate/Starter Homes Affordable units [e.g. at 11%] Floor space [m2]</t>
  </si>
  <si>
    <t>Additional Profit [£]</t>
  </si>
  <si>
    <t>Additional Net Value [£]</t>
  </si>
  <si>
    <t>Updated Gross Development Value [GDV] [£]</t>
  </si>
  <si>
    <t>GDV determined as part of the assessment of viability at application stage [£]</t>
  </si>
  <si>
    <t>Updated Build Costs [BC] [£]</t>
  </si>
  <si>
    <t>BC determined as part of the data inputs for assessment of viability at application stage [£]</t>
  </si>
  <si>
    <t>POLICY SURPLUS REVENUE [£]</t>
  </si>
  <si>
    <t>Total Number of Housing Units</t>
  </si>
  <si>
    <t>Gross Development Value [GDV] achieved on sale of 75% of residential units and GDV from other parts of the development sold or let and other income receipts [£]</t>
  </si>
  <si>
    <t>Estimated GDV for parts of the develoment that are yet to be sold or let and other income receipts or sources [of A] [£]</t>
  </si>
  <si>
    <t>GDV determined as part of the appraisal of viability at application stage [or for phased schemes as determined in previous review] [£]</t>
  </si>
  <si>
    <t>Actual Build Costs incurred at point of review [of B] [£]</t>
  </si>
  <si>
    <t>Estimated Build Costs for remainder of the development [of B] [£]</t>
  </si>
  <si>
    <t>Total Build Costs determined as part of the appraisal of viability at application stage [or for phased schemes as determined in previous review] [£</t>
  </si>
  <si>
    <t>Additional Gross Financial Contribution [£]</t>
  </si>
  <si>
    <t>Additional Profit Retained by Applicant/Developer [£]</t>
  </si>
  <si>
    <t>ADDITIONAL NET FINANCIAL CONTRIBUTION [£]</t>
  </si>
  <si>
    <t>Remaining Scheme Proportion [e.g. at 25%] expressed as a decimal</t>
  </si>
  <si>
    <t>25% [RMBC Policy Compliant] of total residential floospace x 0.75 [m2]</t>
  </si>
  <si>
    <t>25% [RMBC Policy Compliant] of total residential floospace x 0.25 [m2]</t>
  </si>
  <si>
    <t>Average Market Housing Value [£/m2]</t>
  </si>
  <si>
    <t>B = (C * A)</t>
  </si>
  <si>
    <t>Rotherham Metropolitan Borough Council</t>
  </si>
  <si>
    <t>Viability Review Mechanisms and Formulae</t>
  </si>
  <si>
    <t>Formula C</t>
  </si>
  <si>
    <t>Formula D</t>
  </si>
  <si>
    <r>
      <rPr>
        <b/>
        <u/>
        <sz val="10"/>
        <color theme="1"/>
        <rFont val="Calibri"/>
        <family val="2"/>
        <scheme val="minor"/>
      </rPr>
      <t>Notes</t>
    </r>
    <r>
      <rPr>
        <b/>
        <sz val="10"/>
        <color theme="1"/>
        <rFont val="Calibri"/>
        <family val="2"/>
        <scheme val="minor"/>
      </rPr>
      <t>:</t>
    </r>
  </si>
  <si>
    <t>These spreadsheets will calculate any additional affordable housing requirements, including additional financial contributions, arising from any improvements in the viability of scheme from the time of the date of the granting of planning permission.</t>
  </si>
  <si>
    <r>
      <rPr>
        <b/>
        <u/>
        <sz val="10"/>
        <color theme="1"/>
        <rFont val="Calibri"/>
        <family val="2"/>
        <scheme val="minor"/>
      </rPr>
      <t>Contact</t>
    </r>
    <r>
      <rPr>
        <b/>
        <sz val="10"/>
        <color theme="1"/>
        <rFont val="Calibri"/>
        <family val="2"/>
        <scheme val="minor"/>
      </rPr>
      <t>:</t>
    </r>
  </si>
  <si>
    <t>The completed Formulae tables can be copied and inserted in the applicant's written report.</t>
  </si>
  <si>
    <t>POLICY SURPLUS REVENUE [£] [from Formula A]</t>
  </si>
  <si>
    <t>Formula A and Formula B: these are linked formula tables</t>
  </si>
  <si>
    <t>Average Size of Homes [m2]</t>
  </si>
  <si>
    <t>Average Size of Homes [m2] [from Formula A]</t>
  </si>
  <si>
    <t>This file contains three separate worksheets:</t>
  </si>
  <si>
    <r>
      <t xml:space="preserve">The triggering of any of these viability review mechanisms shall be included in a S106 or planning obligation that the applicant has entered into with the Council [as the planning authority] </t>
    </r>
    <r>
      <rPr>
        <b/>
        <sz val="10"/>
        <color theme="1"/>
        <rFont val="Calibri"/>
        <family val="2"/>
        <scheme val="minor"/>
      </rPr>
      <t>prior</t>
    </r>
    <r>
      <rPr>
        <sz val="10"/>
        <color theme="1"/>
        <rFont val="Calibri"/>
        <family val="2"/>
        <scheme val="minor"/>
      </rPr>
      <t xml:space="preserve"> to the granting of planning permission.</t>
    </r>
  </si>
  <si>
    <t>Average Intermediate/Starter Homes For Sale value [£/m2]</t>
  </si>
  <si>
    <t>Transfer Value of intermediate/Starter Homes For Sale [% of Market Value Homes] expressed as a decimal</t>
  </si>
  <si>
    <t>Average Social/Affordable Housing For Rent value [£/m2]</t>
  </si>
  <si>
    <t xml:space="preserve">Additional Affordable Housing For Rent units [based on average size and values] </t>
  </si>
  <si>
    <t>Additional Affordable Housing For Sale units [based on average size and values]</t>
  </si>
  <si>
    <t>Total Intermediate/Starter Homes For Sale floorspace determined at application stage [or for phased schemes as determined in earlier reviews [i.e.11%] [m2]</t>
  </si>
  <si>
    <t>Total Social/Affordable Housing For Rent housing floorspace determined at application stage [or for phased schemes as determined in earlier reviews [i.e. 14%] [m2]</t>
  </si>
  <si>
    <t>Transfer Value of Social/Affordable For Rent units [% of Market Value Homes] expressed as a decimal</t>
  </si>
  <si>
    <t>Total amount of Intermediate/Starter Homes For Sale Units [e.g. at 11%] floor space [m2]</t>
  </si>
  <si>
    <t>Total amount of Social/Affordable For Rent housing Units [e.g. at 14%] floor space [m2]</t>
  </si>
  <si>
    <r>
      <t>FORMULA A</t>
    </r>
    <r>
      <rPr>
        <b/>
        <sz val="12"/>
        <color theme="1"/>
        <rFont val="Cambria"/>
        <family val="1"/>
      </rPr>
      <t xml:space="preserve">: </t>
    </r>
    <r>
      <rPr>
        <sz val="12"/>
        <color theme="1"/>
        <rFont val="Cambria"/>
        <family val="1"/>
      </rPr>
      <t xml:space="preserve">This will be used to calculate the ‘policy surplus’ available for on-site affordable housing [or other policy requirements] at </t>
    </r>
    <r>
      <rPr>
        <b/>
        <sz val="12"/>
        <color theme="1"/>
        <rFont val="Cambria"/>
        <family val="1"/>
      </rPr>
      <t>Pre-implementation Review Stage.</t>
    </r>
  </si>
  <si>
    <t>FORMULA  A: to calculate the Policy Surplus at Pre-Implementation Review Stage</t>
  </si>
  <si>
    <t>FORMULA B: to determine the amount of additional on-site affordable housing floor space</t>
  </si>
  <si>
    <r>
      <rPr>
        <b/>
        <u/>
        <sz val="12"/>
        <color theme="1"/>
        <rFont val="Cambria"/>
        <family val="1"/>
      </rPr>
      <t>FORMULA B</t>
    </r>
    <r>
      <rPr>
        <sz val="12"/>
        <color theme="1"/>
        <rFont val="Cambria"/>
        <family val="1"/>
      </rPr>
      <t xml:space="preserve">: This is used to determine the amount of additional on-site affordable housing floor space [or equivalent affordable homes] at </t>
    </r>
    <r>
      <rPr>
        <b/>
        <sz val="12"/>
        <color theme="1"/>
        <rFont val="Cambria"/>
        <family val="1"/>
      </rPr>
      <t>Pre-implementation Review Stage</t>
    </r>
    <r>
      <rPr>
        <sz val="12"/>
        <color theme="1"/>
        <rFont val="Cambria"/>
        <family val="1"/>
      </rPr>
      <t>.</t>
    </r>
  </si>
  <si>
    <t>FORMULA C: To calculate the additional financial contribution</t>
  </si>
  <si>
    <r>
      <rPr>
        <b/>
        <sz val="14"/>
        <color theme="1"/>
        <rFont val="Cambria"/>
        <family val="1"/>
      </rPr>
      <t>FORMULA C</t>
    </r>
    <r>
      <rPr>
        <sz val="14"/>
        <color theme="1"/>
        <rFont val="Cambria"/>
        <family val="1"/>
      </rPr>
      <t>: To calculate the additional financial contribution payable to the Council at</t>
    </r>
    <r>
      <rPr>
        <b/>
        <sz val="14"/>
        <color theme="1"/>
        <rFont val="Cambria"/>
        <family val="1"/>
      </rPr>
      <t xml:space="preserve"> advanced review stage</t>
    </r>
    <r>
      <rPr>
        <sz val="14"/>
        <color theme="1"/>
        <rFont val="Cambria"/>
        <family val="1"/>
      </rPr>
      <t xml:space="preserve"> towards affordable housing or other policy requirements deemed not viable at application stage.</t>
    </r>
  </si>
  <si>
    <t>FORMULA D: To calculate the maximum additional affordable housing contribution [m2] at Advanced Stage Review</t>
  </si>
  <si>
    <r>
      <t>FORMULA D</t>
    </r>
    <r>
      <rPr>
        <sz val="12"/>
        <color theme="1"/>
        <rFont val="Cambria"/>
        <family val="1"/>
      </rPr>
      <t>: To calculate the maximum additional affordable housing contribution [in terms of floor space (m</t>
    </r>
    <r>
      <rPr>
        <sz val="8"/>
        <color theme="1"/>
        <rFont val="Cambria"/>
        <family val="1"/>
      </rPr>
      <t>2</t>
    </r>
    <r>
      <rPr>
        <sz val="12"/>
        <color theme="1"/>
        <rFont val="Cambria"/>
        <family val="1"/>
      </rPr>
      <t xml:space="preserve">)] payable at the </t>
    </r>
    <r>
      <rPr>
        <b/>
        <sz val="12"/>
        <color theme="1"/>
        <rFont val="Cambria"/>
        <family val="1"/>
      </rPr>
      <t>Advanced Stage Review</t>
    </r>
    <r>
      <rPr>
        <sz val="12"/>
        <color theme="1"/>
        <rFont val="Cambria"/>
        <family val="1"/>
      </rPr>
      <t>.</t>
    </r>
  </si>
  <si>
    <t>Applicants are strongly advised to consult with the Council's Development Management team who deal with planning applications.</t>
  </si>
  <si>
    <r>
      <t xml:space="preserve">Appendix 6 in RMBC's </t>
    </r>
    <r>
      <rPr>
        <b/>
        <sz val="10"/>
        <color theme="1"/>
        <rFont val="Calibri"/>
        <family val="2"/>
        <scheme val="minor"/>
      </rPr>
      <t>Development</t>
    </r>
    <r>
      <rPr>
        <sz val="10"/>
        <color theme="1"/>
        <rFont val="Calibri"/>
        <family val="2"/>
        <scheme val="minor"/>
      </rPr>
      <t xml:space="preserve"> </t>
    </r>
    <r>
      <rPr>
        <b/>
        <sz val="10"/>
        <color theme="1"/>
        <rFont val="Calibri"/>
        <family val="2"/>
        <scheme val="minor"/>
      </rPr>
      <t>Viability Supplementary Planning Document</t>
    </r>
    <r>
      <rPr>
        <sz val="10"/>
        <color theme="1"/>
        <rFont val="Calibri"/>
        <family val="2"/>
        <scheme val="minor"/>
      </rPr>
      <t xml:space="preserve"> [Number 9] provides illustrative examples and additional information.</t>
    </r>
  </si>
  <si>
    <t>Applicants shall need to read the Council's Development Viability Supplementary Planning Document prior to using and completing any of the pre-prepared spreadsheets.</t>
  </si>
  <si>
    <t>Development Management: 01709 823835</t>
  </si>
  <si>
    <t>Planning Policy: 01709 823869</t>
  </si>
  <si>
    <t>Date prepared: 24th October 2020</t>
  </si>
  <si>
    <r>
      <t xml:space="preserve">These coloured cells are </t>
    </r>
    <r>
      <rPr>
        <b/>
        <u/>
        <sz val="14"/>
        <color theme="1"/>
        <rFont val="Calibri"/>
        <family val="2"/>
        <scheme val="minor"/>
      </rPr>
      <t>unlocked</t>
    </r>
    <r>
      <rPr>
        <b/>
        <sz val="14"/>
        <color theme="1"/>
        <rFont val="Calibri"/>
        <family val="2"/>
        <scheme val="minor"/>
      </rPr>
      <t xml:space="preserve"> to receive inputs for the Viability Review scheme </t>
    </r>
  </si>
  <si>
    <t xml:space="preserve">Site name &amp; address:       </t>
  </si>
  <si>
    <t xml:space="preserve">Date of appraisal: </t>
  </si>
  <si>
    <t xml:space="preserve">These coloured cells are unlocked to receive inputs for the Viability Review scheme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</si>
</sst>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
    <numFmt numFmtId="165" formatCode="0.0"/>
    <numFmt numFmtId="166" formatCode="0.000"/>
    <numFmt numFmtId="167" formatCode="&quot;£&quot;#,##0.0"/>
  </numFmts>
  <fonts count="18" x14ac:knownFonts="1">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b/>
      <sz val="14"/>
      <color theme="1"/>
      <name val="Calibri"/>
      <family val="2"/>
      <scheme val="minor"/>
    </font>
    <font>
      <b/>
      <u/>
      <sz val="14"/>
      <color theme="1"/>
      <name val="Calibri"/>
      <family val="2"/>
      <scheme val="minor"/>
    </font>
    <font>
      <b/>
      <sz val="12"/>
      <color theme="1"/>
      <name val="Calibri"/>
      <family val="2"/>
      <scheme val="minor"/>
    </font>
    <font>
      <b/>
      <u/>
      <sz val="12"/>
      <color theme="1"/>
      <name val="Calibri"/>
      <family val="2"/>
      <scheme val="minor"/>
    </font>
    <font>
      <b/>
      <u/>
      <sz val="11"/>
      <color theme="1"/>
      <name val="Calibri"/>
      <family val="2"/>
      <scheme val="minor"/>
    </font>
    <font>
      <b/>
      <u/>
      <sz val="10"/>
      <color theme="1"/>
      <name val="Calibri"/>
      <family val="2"/>
      <scheme val="minor"/>
    </font>
    <font>
      <sz val="11"/>
      <color theme="1"/>
      <name val="Calibri"/>
      <family val="2"/>
      <scheme val="minor"/>
    </font>
    <font>
      <b/>
      <sz val="11"/>
      <color theme="1"/>
      <name val="Cambria"/>
      <family val="1"/>
    </font>
    <font>
      <b/>
      <u/>
      <sz val="12"/>
      <color theme="1"/>
      <name val="Cambria"/>
      <family val="1"/>
    </font>
    <font>
      <b/>
      <sz val="12"/>
      <color theme="1"/>
      <name val="Cambria"/>
      <family val="1"/>
    </font>
    <font>
      <sz val="12"/>
      <color theme="1"/>
      <name val="Cambria"/>
      <family val="1"/>
    </font>
    <font>
      <sz val="14"/>
      <color theme="1"/>
      <name val="Cambria"/>
      <family val="1"/>
    </font>
    <font>
      <b/>
      <sz val="14"/>
      <color theme="1"/>
      <name val="Cambria"/>
      <family val="1"/>
    </font>
    <font>
      <sz val="8"/>
      <color theme="1"/>
      <name val="Cambria"/>
      <family val="1"/>
    </font>
  </fonts>
  <fills count="6">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7" tint="0.39997558519241921"/>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style="thin">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s>
  <cellStyleXfs count="2">
    <xf numFmtId="0" fontId="0" fillId="0" borderId="0"/>
    <xf numFmtId="9" fontId="10" fillId="0" borderId="0" applyFont="0" applyFill="0" applyBorder="0" applyAlignment="0" applyProtection="0"/>
  </cellStyleXfs>
  <cellXfs count="250">
    <xf numFmtId="0" fontId="0" fillId="0" borderId="0" xfId="0"/>
    <xf numFmtId="0" fontId="0" fillId="0" borderId="0" xfId="0"/>
    <xf numFmtId="0" fontId="1" fillId="0" borderId="0" xfId="0" applyFont="1" applyBorder="1" applyAlignment="1">
      <alignment horizontal="center" vertical="center" wrapText="1"/>
    </xf>
    <xf numFmtId="1" fontId="2" fillId="0" borderId="0" xfId="0" applyNumberFormat="1" applyFont="1" applyBorder="1" applyAlignment="1" applyProtection="1">
      <alignment horizontal="center" vertical="center"/>
    </xf>
    <xf numFmtId="0" fontId="1" fillId="0" borderId="0" xfId="0" applyFont="1" applyBorder="1" applyAlignment="1">
      <alignment horizontal="center" vertical="center" wrapText="1"/>
    </xf>
    <xf numFmtId="0" fontId="0" fillId="0" borderId="0" xfId="0" applyBorder="1"/>
    <xf numFmtId="0" fontId="6" fillId="0" borderId="0" xfId="0" applyFont="1" applyBorder="1" applyAlignment="1">
      <alignment horizontal="center" vertical="center"/>
    </xf>
    <xf numFmtId="0" fontId="3" fillId="0" borderId="0" xfId="0" applyFont="1" applyBorder="1" applyAlignment="1">
      <alignment horizontal="right" vertical="center"/>
    </xf>
    <xf numFmtId="0" fontId="2" fillId="0" borderId="0" xfId="0" applyFont="1" applyBorder="1" applyAlignment="1">
      <alignment horizontal="center" vertical="center"/>
    </xf>
    <xf numFmtId="0" fontId="2" fillId="0" borderId="0" xfId="0" quotePrefix="1" applyFont="1" applyBorder="1" applyAlignment="1">
      <alignment horizontal="center" vertical="center"/>
    </xf>
    <xf numFmtId="164" fontId="2" fillId="0" borderId="0" xfId="0" applyNumberFormat="1" applyFont="1" applyBorder="1" applyAlignment="1" applyProtection="1">
      <alignment horizontal="center" vertical="center"/>
    </xf>
    <xf numFmtId="0" fontId="3" fillId="0" borderId="0" xfId="0" applyFont="1" applyFill="1" applyBorder="1" applyAlignment="1">
      <alignment horizontal="right" vertical="center"/>
    </xf>
    <xf numFmtId="1"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165" fontId="2" fillId="0" borderId="0" xfId="0" applyNumberFormat="1" applyFont="1" applyBorder="1" applyAlignment="1" applyProtection="1">
      <alignment horizontal="center" vertical="center"/>
    </xf>
    <xf numFmtId="0" fontId="0" fillId="0" borderId="0" xfId="0" applyBorder="1" applyAlignment="1">
      <alignment horizontal="right" vertical="center"/>
    </xf>
    <xf numFmtId="0" fontId="3" fillId="0" borderId="2" xfId="0" quotePrefix="1" applyFont="1" applyBorder="1" applyAlignment="1">
      <alignment horizontal="center" vertical="center"/>
    </xf>
    <xf numFmtId="167" fontId="0" fillId="0" borderId="0" xfId="0" applyNumberFormat="1"/>
    <xf numFmtId="0" fontId="3" fillId="0" borderId="1" xfId="0" quotePrefix="1" applyFont="1" applyBorder="1" applyAlignment="1">
      <alignment horizontal="center" vertical="center"/>
    </xf>
    <xf numFmtId="0" fontId="3" fillId="0" borderId="1" xfId="0" applyFont="1" applyBorder="1" applyAlignment="1">
      <alignment horizontal="center" vertical="center"/>
    </xf>
    <xf numFmtId="0" fontId="2" fillId="0" borderId="0" xfId="0" applyFont="1"/>
    <xf numFmtId="0" fontId="0" fillId="0" borderId="0" xfId="0"/>
    <xf numFmtId="0" fontId="12" fillId="0" borderId="0" xfId="0" applyFont="1" applyAlignment="1">
      <alignment horizontal="left" vertical="center" indent="5"/>
    </xf>
    <xf numFmtId="0" fontId="11" fillId="0" borderId="0" xfId="0" applyFont="1"/>
    <xf numFmtId="0" fontId="0" fillId="0" borderId="0" xfId="0" applyAlignment="1">
      <alignment wrapText="1"/>
    </xf>
    <xf numFmtId="0" fontId="3" fillId="0" borderId="11" xfId="0" applyFont="1" applyBorder="1" applyAlignment="1">
      <alignment horizontal="right" vertical="center"/>
    </xf>
    <xf numFmtId="164" fontId="3" fillId="0" borderId="13" xfId="0" applyNumberFormat="1" applyFont="1" applyBorder="1" applyAlignment="1" applyProtection="1">
      <alignment horizontal="center" vertical="center"/>
    </xf>
    <xf numFmtId="10" fontId="3" fillId="3" borderId="13" xfId="0" applyNumberFormat="1" applyFont="1" applyFill="1" applyBorder="1" applyAlignment="1" applyProtection="1">
      <alignment horizontal="center" vertical="center"/>
      <protection locked="0"/>
    </xf>
    <xf numFmtId="0" fontId="3" fillId="0" borderId="14" xfId="0" applyFont="1" applyBorder="1" applyAlignment="1">
      <alignment horizontal="right" vertical="center"/>
    </xf>
    <xf numFmtId="164" fontId="3" fillId="0" borderId="15" xfId="0" applyNumberFormat="1" applyFont="1" applyBorder="1" applyAlignment="1" applyProtection="1">
      <alignment horizontal="center" vertical="center"/>
    </xf>
    <xf numFmtId="0" fontId="1" fillId="5" borderId="18" xfId="0" applyFont="1" applyFill="1" applyBorder="1" applyAlignment="1">
      <alignment horizontal="right" vertical="center"/>
    </xf>
    <xf numFmtId="0" fontId="1" fillId="5" borderId="19" xfId="0" quotePrefix="1" applyFont="1" applyFill="1" applyBorder="1" applyAlignment="1">
      <alignment horizontal="center" vertical="center"/>
    </xf>
    <xf numFmtId="164" fontId="1" fillId="5" borderId="20" xfId="0" applyNumberFormat="1" applyFont="1" applyFill="1" applyBorder="1" applyAlignment="1" applyProtection="1">
      <alignment horizontal="center" vertical="center"/>
    </xf>
    <xf numFmtId="0" fontId="1" fillId="5" borderId="10" xfId="0" applyFont="1" applyFill="1" applyBorder="1" applyAlignment="1">
      <alignment horizontal="right" vertical="center"/>
    </xf>
    <xf numFmtId="0" fontId="2" fillId="5" borderId="4" xfId="0" applyFont="1" applyFill="1" applyBorder="1" applyAlignment="1">
      <alignment horizontal="center" vertical="center"/>
    </xf>
    <xf numFmtId="164" fontId="2" fillId="5" borderId="12" xfId="0" applyNumberFormat="1" applyFont="1" applyFill="1" applyBorder="1" applyAlignment="1" applyProtection="1">
      <alignment horizontal="center" vertical="center"/>
      <protection locked="0"/>
    </xf>
    <xf numFmtId="0" fontId="4" fillId="4" borderId="5" xfId="0" applyFont="1" applyFill="1" applyBorder="1" applyAlignment="1" applyProtection="1">
      <alignment horizontal="left" vertical="center"/>
      <protection locked="0"/>
    </xf>
    <xf numFmtId="0" fontId="4" fillId="4" borderId="7" xfId="0" applyFont="1" applyFill="1" applyBorder="1" applyAlignment="1" applyProtection="1">
      <alignment horizontal="left" vertical="center"/>
      <protection locked="0"/>
    </xf>
    <xf numFmtId="0" fontId="4" fillId="2" borderId="24" xfId="0" applyFont="1" applyFill="1" applyBorder="1" applyAlignment="1">
      <alignment horizontal="right" vertical="center"/>
    </xf>
    <xf numFmtId="0" fontId="1" fillId="5" borderId="16" xfId="0" applyFont="1" applyFill="1" applyBorder="1" applyAlignment="1">
      <alignment horizontal="right" vertical="center"/>
    </xf>
    <xf numFmtId="0" fontId="3" fillId="0" borderId="25" xfId="0" applyFont="1" applyBorder="1" applyAlignment="1" applyProtection="1">
      <alignment horizontal="right" vertical="center"/>
    </xf>
    <xf numFmtId="0" fontId="3" fillId="0" borderId="16" xfId="0" applyFont="1" applyBorder="1" applyAlignment="1" applyProtection="1">
      <alignment horizontal="right" vertical="center"/>
    </xf>
    <xf numFmtId="0" fontId="1" fillId="0" borderId="28" xfId="0" applyFont="1" applyBorder="1" applyAlignment="1">
      <alignment horizontal="center" vertical="center" wrapText="1"/>
    </xf>
    <xf numFmtId="0" fontId="0" fillId="5" borderId="17" xfId="0" applyFill="1" applyBorder="1"/>
    <xf numFmtId="1" fontId="3" fillId="3" borderId="17" xfId="0" applyNumberFormat="1" applyFont="1" applyFill="1" applyBorder="1" applyAlignment="1" applyProtection="1">
      <alignment horizontal="center" vertical="center"/>
      <protection locked="0"/>
    </xf>
    <xf numFmtId="165" fontId="3" fillId="3" borderId="17" xfId="0" applyNumberFormat="1" applyFont="1" applyFill="1" applyBorder="1" applyAlignment="1" applyProtection="1">
      <alignment horizontal="center" vertical="center"/>
      <protection locked="0"/>
    </xf>
    <xf numFmtId="1" fontId="3" fillId="0" borderId="17" xfId="0" applyNumberFormat="1" applyFont="1" applyBorder="1" applyAlignment="1" applyProtection="1">
      <alignment horizontal="center" vertical="center"/>
    </xf>
    <xf numFmtId="164" fontId="3" fillId="3" borderId="17" xfId="0" applyNumberFormat="1" applyFont="1" applyFill="1" applyBorder="1" applyAlignment="1" applyProtection="1">
      <alignment horizontal="center" vertical="center"/>
      <protection locked="0"/>
    </xf>
    <xf numFmtId="164" fontId="3" fillId="4" borderId="17" xfId="0" applyNumberFormat="1" applyFont="1" applyFill="1" applyBorder="1" applyAlignment="1" applyProtection="1">
      <alignment horizontal="center" vertical="center"/>
    </xf>
    <xf numFmtId="0" fontId="2" fillId="5" borderId="32" xfId="0" applyFont="1" applyFill="1" applyBorder="1" applyAlignment="1">
      <alignment vertical="center"/>
    </xf>
    <xf numFmtId="0" fontId="3" fillId="0" borderId="33" xfId="0" applyFont="1" applyBorder="1" applyAlignment="1">
      <alignment horizontal="center" vertical="center"/>
    </xf>
    <xf numFmtId="0" fontId="3" fillId="0" borderId="32" xfId="0" applyFont="1" applyBorder="1" applyAlignment="1">
      <alignment horizontal="center" vertical="center"/>
    </xf>
    <xf numFmtId="0" fontId="3" fillId="0" borderId="33" xfId="0" quotePrefix="1" applyFont="1" applyBorder="1" applyAlignment="1">
      <alignment horizontal="center" vertical="center"/>
    </xf>
    <xf numFmtId="2" fontId="3" fillId="3" borderId="32" xfId="0" quotePrefix="1" applyNumberFormat="1" applyFont="1" applyFill="1" applyBorder="1" applyAlignment="1" applyProtection="1">
      <alignment horizontal="center" vertical="center"/>
      <protection locked="0"/>
    </xf>
    <xf numFmtId="0" fontId="3" fillId="0" borderId="32" xfId="0" quotePrefix="1" applyFont="1" applyBorder="1" applyAlignment="1">
      <alignment horizontal="center" vertical="center"/>
    </xf>
    <xf numFmtId="0" fontId="3" fillId="0" borderId="34" xfId="0" quotePrefix="1" applyFont="1" applyBorder="1" applyAlignment="1">
      <alignment horizontal="center" vertical="center"/>
    </xf>
    <xf numFmtId="164" fontId="3" fillId="4" borderId="29" xfId="0" applyNumberFormat="1" applyFont="1" applyFill="1" applyBorder="1" applyAlignment="1" applyProtection="1">
      <alignment horizontal="center" vertical="center"/>
    </xf>
    <xf numFmtId="0" fontId="3" fillId="0" borderId="24" xfId="0" applyFont="1" applyBorder="1" applyAlignment="1">
      <alignment horizontal="right" vertical="center"/>
    </xf>
    <xf numFmtId="164" fontId="3" fillId="4" borderId="28" xfId="0" applyNumberFormat="1" applyFont="1" applyFill="1" applyBorder="1" applyAlignment="1" applyProtection="1">
      <alignment horizontal="center" vertical="center"/>
    </xf>
    <xf numFmtId="164" fontId="3" fillId="3" borderId="29" xfId="0" applyNumberFormat="1" applyFont="1" applyFill="1" applyBorder="1" applyAlignment="1" applyProtection="1">
      <alignment horizontal="center" vertical="center"/>
      <protection locked="0"/>
    </xf>
    <xf numFmtId="0" fontId="3" fillId="0" borderId="35" xfId="0" quotePrefix="1" applyFont="1" applyBorder="1" applyAlignment="1">
      <alignment horizontal="center" vertical="center"/>
    </xf>
    <xf numFmtId="0" fontId="3" fillId="0" borderId="34" xfId="0" applyFont="1" applyBorder="1" applyAlignment="1">
      <alignment horizontal="center" vertical="center"/>
    </xf>
    <xf numFmtId="0" fontId="3" fillId="0" borderId="6" xfId="0" applyFont="1" applyBorder="1" applyAlignment="1" applyProtection="1">
      <alignment horizontal="right" vertical="center"/>
    </xf>
    <xf numFmtId="0" fontId="3" fillId="0" borderId="3" xfId="0" applyFont="1" applyBorder="1" applyAlignment="1" applyProtection="1">
      <alignment horizontal="right" vertical="center"/>
    </xf>
    <xf numFmtId="0" fontId="3" fillId="0" borderId="33" xfId="0" applyFont="1" applyBorder="1" applyAlignment="1" applyProtection="1">
      <alignment horizontal="center" vertical="center"/>
    </xf>
    <xf numFmtId="0" fontId="3" fillId="0" borderId="32" xfId="0" applyFont="1" applyBorder="1" applyAlignment="1" applyProtection="1">
      <alignment horizontal="center" vertical="center"/>
    </xf>
    <xf numFmtId="0" fontId="3" fillId="0" borderId="33" xfId="0" quotePrefix="1" applyFont="1" applyBorder="1" applyAlignment="1" applyProtection="1">
      <alignment horizontal="center" vertical="center"/>
    </xf>
    <xf numFmtId="2" fontId="3" fillId="3" borderId="32" xfId="0" applyNumberFormat="1" applyFont="1" applyFill="1" applyBorder="1" applyAlignment="1" applyProtection="1">
      <alignment horizontal="center" vertical="center"/>
      <protection locked="0"/>
    </xf>
    <xf numFmtId="2" fontId="3" fillId="3" borderId="34" xfId="0" applyNumberFormat="1" applyFont="1" applyFill="1" applyBorder="1" applyAlignment="1" applyProtection="1">
      <alignment horizontal="center" vertical="center"/>
      <protection locked="0"/>
    </xf>
    <xf numFmtId="0" fontId="6" fillId="0" borderId="31" xfId="0" applyFont="1" applyBorder="1" applyAlignment="1">
      <alignment horizontal="center" vertical="center"/>
    </xf>
    <xf numFmtId="164" fontId="3" fillId="4" borderId="32" xfId="0" applyNumberFormat="1" applyFont="1" applyFill="1" applyBorder="1" applyAlignment="1" applyProtection="1">
      <alignment horizontal="center" vertical="center"/>
    </xf>
    <xf numFmtId="165" fontId="3" fillId="4" borderId="32" xfId="0" applyNumberFormat="1" applyFont="1" applyFill="1" applyBorder="1" applyAlignment="1" applyProtection="1">
      <alignment horizontal="center" vertical="center"/>
    </xf>
    <xf numFmtId="2" fontId="3" fillId="0" borderId="37" xfId="0" applyNumberFormat="1" applyFont="1" applyBorder="1" applyAlignment="1" applyProtection="1">
      <alignment horizontal="center" vertical="center"/>
    </xf>
    <xf numFmtId="0" fontId="3" fillId="0" borderId="32" xfId="0" quotePrefix="1" applyFont="1" applyBorder="1" applyAlignment="1" applyProtection="1">
      <alignment horizontal="center" vertical="center"/>
    </xf>
    <xf numFmtId="164" fontId="3" fillId="0" borderId="32" xfId="0" applyNumberFormat="1" applyFont="1" applyBorder="1" applyAlignment="1" applyProtection="1">
      <alignment horizontal="center" vertical="center"/>
    </xf>
    <xf numFmtId="2" fontId="3" fillId="4" borderId="32" xfId="0" applyNumberFormat="1" applyFont="1" applyFill="1" applyBorder="1" applyAlignment="1" applyProtection="1">
      <alignment horizontal="center" vertical="center"/>
    </xf>
    <xf numFmtId="0" fontId="3" fillId="0" borderId="36" xfId="0" applyFont="1" applyBorder="1" applyAlignment="1" applyProtection="1">
      <alignment horizontal="right" vertical="center"/>
    </xf>
    <xf numFmtId="164" fontId="3" fillId="0" borderId="31" xfId="0" applyNumberFormat="1" applyFont="1" applyBorder="1" applyAlignment="1" applyProtection="1">
      <alignment horizontal="center" vertical="center"/>
    </xf>
    <xf numFmtId="0" fontId="1" fillId="5" borderId="41" xfId="0" applyFont="1" applyFill="1" applyBorder="1" applyAlignment="1" applyProtection="1">
      <alignment horizontal="right" vertical="center"/>
    </xf>
    <xf numFmtId="0" fontId="2" fillId="5" borderId="5" xfId="0" applyFont="1" applyFill="1" applyBorder="1" applyAlignment="1" applyProtection="1">
      <alignment horizontal="center" vertical="center"/>
    </xf>
    <xf numFmtId="164" fontId="2" fillId="5" borderId="5" xfId="0" applyNumberFormat="1" applyFont="1" applyFill="1" applyBorder="1" applyAlignment="1" applyProtection="1">
      <alignment horizontal="center" vertical="center"/>
    </xf>
    <xf numFmtId="2" fontId="3" fillId="4" borderId="33" xfId="0" applyNumberFormat="1" applyFont="1" applyFill="1" applyBorder="1" applyAlignment="1" applyProtection="1">
      <alignment horizontal="center" vertical="center"/>
    </xf>
    <xf numFmtId="0" fontId="1" fillId="5" borderId="7" xfId="0" applyFont="1" applyFill="1" applyBorder="1" applyAlignment="1" applyProtection="1">
      <alignment horizontal="right" vertical="center"/>
    </xf>
    <xf numFmtId="0" fontId="1" fillId="5" borderId="5" xfId="0" quotePrefix="1" applyFont="1" applyFill="1" applyBorder="1" applyAlignment="1" applyProtection="1">
      <alignment horizontal="center" vertical="center"/>
    </xf>
    <xf numFmtId="2" fontId="1" fillId="5" borderId="5" xfId="0" applyNumberFormat="1" applyFont="1" applyFill="1" applyBorder="1" applyAlignment="1" applyProtection="1">
      <alignment horizontal="center" vertical="center"/>
    </xf>
    <xf numFmtId="0" fontId="6" fillId="0" borderId="37" xfId="0" applyFont="1" applyBorder="1" applyAlignment="1">
      <alignment horizontal="center" vertical="center"/>
    </xf>
    <xf numFmtId="0" fontId="3" fillId="0" borderId="37" xfId="0" applyFont="1" applyBorder="1" applyAlignment="1" applyProtection="1">
      <alignment horizontal="center" vertical="center"/>
    </xf>
    <xf numFmtId="164" fontId="3" fillId="4" borderId="31" xfId="0" applyNumberFormat="1" applyFont="1" applyFill="1" applyBorder="1" applyAlignment="1" applyProtection="1">
      <alignment horizontal="center" vertical="center"/>
    </xf>
    <xf numFmtId="0" fontId="2" fillId="5" borderId="5" xfId="0" applyFont="1" applyFill="1" applyBorder="1" applyAlignment="1">
      <alignment vertical="center"/>
    </xf>
    <xf numFmtId="0" fontId="0" fillId="5" borderId="5" xfId="0" applyFill="1" applyBorder="1"/>
    <xf numFmtId="0" fontId="4" fillId="2" borderId="22" xfId="0" applyFont="1" applyFill="1" applyBorder="1" applyAlignment="1" applyProtection="1">
      <alignment horizontal="right" vertical="center"/>
    </xf>
    <xf numFmtId="0" fontId="1" fillId="5" borderId="5" xfId="0" applyFont="1" applyFill="1" applyBorder="1" applyAlignment="1" applyProtection="1">
      <alignment horizontal="right" vertical="center"/>
    </xf>
    <xf numFmtId="0" fontId="3" fillId="0" borderId="37" xfId="0" applyFont="1" applyBorder="1" applyAlignment="1" applyProtection="1">
      <alignment horizontal="right" vertical="center"/>
    </xf>
    <xf numFmtId="0" fontId="3" fillId="0" borderId="32" xfId="0" applyFont="1" applyBorder="1" applyAlignment="1" applyProtection="1">
      <alignment horizontal="right" vertical="center"/>
    </xf>
    <xf numFmtId="0" fontId="3" fillId="0" borderId="33" xfId="0" applyFont="1" applyBorder="1" applyAlignment="1" applyProtection="1">
      <alignment horizontal="right" vertical="center"/>
    </xf>
    <xf numFmtId="0" fontId="3" fillId="0" borderId="34" xfId="0" applyFont="1" applyBorder="1" applyAlignment="1" applyProtection="1">
      <alignment horizontal="right" vertical="center"/>
    </xf>
    <xf numFmtId="1" fontId="3" fillId="0" borderId="29" xfId="0" applyNumberFormat="1" applyFont="1" applyBorder="1" applyAlignment="1" applyProtection="1">
      <alignment horizontal="center" vertical="center"/>
    </xf>
    <xf numFmtId="164" fontId="3" fillId="3" borderId="28" xfId="0" applyNumberFormat="1" applyFont="1" applyFill="1" applyBorder="1" applyAlignment="1" applyProtection="1">
      <alignment horizontal="center" vertical="center"/>
      <protection locked="0"/>
    </xf>
    <xf numFmtId="0" fontId="3" fillId="0" borderId="31" xfId="0" applyFont="1" applyBorder="1" applyAlignment="1">
      <alignment horizontal="center" vertical="center"/>
    </xf>
    <xf numFmtId="2" fontId="3" fillId="3" borderId="35" xfId="0" quotePrefix="1" applyNumberFormat="1" applyFont="1" applyFill="1" applyBorder="1" applyAlignment="1" applyProtection="1">
      <alignment horizontal="center" vertical="center"/>
      <protection locked="0"/>
    </xf>
    <xf numFmtId="2" fontId="3" fillId="3" borderId="34" xfId="0" quotePrefix="1" applyNumberFormat="1" applyFont="1" applyFill="1" applyBorder="1" applyAlignment="1" applyProtection="1">
      <alignment horizontal="center" vertical="center"/>
      <protection locked="0"/>
    </xf>
    <xf numFmtId="0" fontId="1" fillId="0" borderId="37" xfId="0" applyFont="1" applyBorder="1" applyAlignment="1">
      <alignment horizontal="center" vertical="center" wrapText="1"/>
    </xf>
    <xf numFmtId="164" fontId="3" fillId="4" borderId="33" xfId="0" applyNumberFormat="1" applyFont="1" applyFill="1" applyBorder="1" applyAlignment="1" applyProtection="1">
      <alignment horizontal="center" vertical="center"/>
    </xf>
    <xf numFmtId="2" fontId="3" fillId="3" borderId="35" xfId="0" applyNumberFormat="1" applyFont="1" applyFill="1" applyBorder="1" applyAlignment="1" applyProtection="1">
      <alignment horizontal="center" vertical="center"/>
      <protection locked="0"/>
    </xf>
    <xf numFmtId="0" fontId="12" fillId="0" borderId="0" xfId="0" applyFont="1" applyAlignment="1">
      <alignment horizontal="justify" vertical="center"/>
    </xf>
    <xf numFmtId="0" fontId="1" fillId="5" borderId="36" xfId="0" applyFont="1" applyFill="1" applyBorder="1" applyAlignment="1">
      <alignment horizontal="right" vertical="center"/>
    </xf>
    <xf numFmtId="0" fontId="1" fillId="5" borderId="4" xfId="0" quotePrefix="1" applyFont="1" applyFill="1" applyBorder="1" applyAlignment="1">
      <alignment horizontal="center" vertical="center"/>
    </xf>
    <xf numFmtId="164" fontId="1" fillId="5" borderId="4" xfId="0" applyNumberFormat="1" applyFont="1" applyFill="1" applyBorder="1" applyAlignment="1">
      <alignment horizontal="center" vertical="center"/>
    </xf>
    <xf numFmtId="0" fontId="3" fillId="0" borderId="16" xfId="0" applyFont="1" applyBorder="1" applyAlignment="1">
      <alignment horizontal="right" vertical="center"/>
    </xf>
    <xf numFmtId="0" fontId="1" fillId="0" borderId="31" xfId="0" applyFont="1" applyBorder="1" applyAlignment="1">
      <alignment horizontal="center" vertical="center" wrapText="1"/>
    </xf>
    <xf numFmtId="165" fontId="3" fillId="3" borderId="32" xfId="0" applyNumberFormat="1" applyFont="1" applyFill="1" applyBorder="1" applyAlignment="1" applyProtection="1">
      <alignment horizontal="center" vertical="center"/>
      <protection locked="0"/>
    </xf>
    <xf numFmtId="1" fontId="3" fillId="0" borderId="32" xfId="0" applyNumberFormat="1" applyFont="1" applyBorder="1" applyAlignment="1">
      <alignment horizontal="center" vertical="center"/>
    </xf>
    <xf numFmtId="1" fontId="3" fillId="3" borderId="32" xfId="0" applyNumberFormat="1" applyFont="1" applyFill="1" applyBorder="1" applyAlignment="1" applyProtection="1">
      <alignment horizontal="center" vertical="center"/>
      <protection locked="0"/>
    </xf>
    <xf numFmtId="1" fontId="3" fillId="0" borderId="34" xfId="0" applyNumberFormat="1" applyFont="1" applyBorder="1" applyAlignment="1">
      <alignment horizontal="center" vertical="center"/>
    </xf>
    <xf numFmtId="0" fontId="3" fillId="0" borderId="16" xfId="0" applyFont="1" applyBorder="1" applyAlignment="1">
      <alignment horizontal="right" vertical="center" wrapText="1"/>
    </xf>
    <xf numFmtId="0" fontId="3" fillId="3" borderId="32" xfId="0" quotePrefix="1" applyFont="1" applyFill="1" applyBorder="1" applyAlignment="1" applyProtection="1">
      <alignment horizontal="center" vertical="center"/>
      <protection locked="0"/>
    </xf>
    <xf numFmtId="0" fontId="4" fillId="2" borderId="31" xfId="0" applyFont="1" applyFill="1" applyBorder="1" applyAlignment="1">
      <alignment horizontal="right" vertical="center"/>
    </xf>
    <xf numFmtId="0" fontId="1" fillId="5" borderId="32" xfId="0" applyFont="1" applyFill="1" applyBorder="1" applyAlignment="1">
      <alignment horizontal="right" vertical="center"/>
    </xf>
    <xf numFmtId="0" fontId="3" fillId="0" borderId="32" xfId="0" applyFont="1" applyBorder="1" applyAlignment="1">
      <alignment horizontal="right" vertical="center" wrapText="1"/>
    </xf>
    <xf numFmtId="0" fontId="3" fillId="0" borderId="33" xfId="0" applyFont="1" applyBorder="1" applyAlignment="1">
      <alignment horizontal="right" vertical="center" wrapText="1"/>
    </xf>
    <xf numFmtId="0" fontId="3" fillId="0" borderId="34" xfId="0" applyFont="1" applyBorder="1" applyAlignment="1">
      <alignment horizontal="right" vertical="center" wrapText="1"/>
    </xf>
    <xf numFmtId="164" fontId="2" fillId="5" borderId="33" xfId="0" applyNumberFormat="1" applyFont="1" applyFill="1" applyBorder="1" applyAlignment="1" applyProtection="1">
      <alignment horizontal="center" vertical="center"/>
      <protection locked="0"/>
    </xf>
    <xf numFmtId="164" fontId="3" fillId="3" borderId="31" xfId="0" applyNumberFormat="1" applyFont="1" applyFill="1" applyBorder="1" applyAlignment="1" applyProtection="1">
      <alignment horizontal="center" vertical="center"/>
      <protection locked="0"/>
    </xf>
    <xf numFmtId="0" fontId="2" fillId="5" borderId="33" xfId="0" applyFont="1" applyFill="1" applyBorder="1" applyAlignment="1">
      <alignment vertical="center"/>
    </xf>
    <xf numFmtId="0" fontId="3" fillId="3" borderId="35" xfId="0" quotePrefix="1" applyFont="1" applyFill="1" applyBorder="1" applyAlignment="1" applyProtection="1">
      <alignment horizontal="center" vertical="center"/>
      <protection locked="0"/>
    </xf>
    <xf numFmtId="0" fontId="3" fillId="3" borderId="34" xfId="0" quotePrefix="1" applyFont="1" applyFill="1" applyBorder="1" applyAlignment="1" applyProtection="1">
      <alignment horizontal="center" vertical="center"/>
      <protection locked="0"/>
    </xf>
    <xf numFmtId="0" fontId="3" fillId="0" borderId="43" xfId="0" applyFont="1" applyBorder="1" applyAlignment="1">
      <alignment horizontal="right" vertical="center" wrapText="1"/>
    </xf>
    <xf numFmtId="0" fontId="3" fillId="0" borderId="41" xfId="0" applyFont="1" applyBorder="1" applyAlignment="1">
      <alignment horizontal="right" vertical="center" wrapText="1"/>
    </xf>
    <xf numFmtId="164" fontId="3" fillId="3" borderId="45" xfId="0" applyNumberFormat="1" applyFont="1" applyFill="1" applyBorder="1" applyAlignment="1" applyProtection="1">
      <alignment horizontal="center" vertical="center"/>
      <protection locked="0"/>
    </xf>
    <xf numFmtId="164" fontId="3" fillId="3" borderId="46" xfId="0" applyNumberFormat="1" applyFont="1" applyFill="1" applyBorder="1" applyAlignment="1" applyProtection="1">
      <alignment horizontal="center" vertical="center"/>
      <protection locked="0"/>
    </xf>
    <xf numFmtId="0" fontId="3" fillId="0" borderId="35" xfId="0" applyFont="1" applyBorder="1" applyAlignment="1">
      <alignment horizontal="center" vertical="center"/>
    </xf>
    <xf numFmtId="0" fontId="3" fillId="0" borderId="25" xfId="0" applyFont="1" applyBorder="1" applyAlignment="1">
      <alignment horizontal="right" vertical="center"/>
    </xf>
    <xf numFmtId="0" fontId="3" fillId="5" borderId="35" xfId="0" quotePrefix="1" applyFont="1" applyFill="1" applyBorder="1" applyAlignment="1">
      <alignment horizontal="center" vertical="center"/>
    </xf>
    <xf numFmtId="164" fontId="3" fillId="0" borderId="32" xfId="0" applyNumberFormat="1" applyFont="1" applyBorder="1" applyAlignment="1">
      <alignment horizontal="center" vertical="center"/>
    </xf>
    <xf numFmtId="10" fontId="3" fillId="4" borderId="32" xfId="0" applyNumberFormat="1" applyFont="1" applyFill="1" applyBorder="1" applyAlignment="1" applyProtection="1">
      <alignment horizontal="center" vertical="center"/>
    </xf>
    <xf numFmtId="164" fontId="3" fillId="0" borderId="34" xfId="0" applyNumberFormat="1" applyFont="1" applyBorder="1" applyAlignment="1">
      <alignment horizontal="center" vertical="center"/>
    </xf>
    <xf numFmtId="1" fontId="3" fillId="0" borderId="32" xfId="0" applyNumberFormat="1" applyFont="1" applyBorder="1" applyAlignment="1" applyProtection="1">
      <alignment horizontal="center" vertical="center"/>
    </xf>
    <xf numFmtId="0" fontId="4" fillId="4" borderId="47" xfId="0" applyFont="1" applyFill="1" applyBorder="1" applyAlignment="1" applyProtection="1">
      <alignment horizontal="left" vertical="center"/>
      <protection locked="0"/>
    </xf>
    <xf numFmtId="0" fontId="3" fillId="0" borderId="6" xfId="0" applyFont="1" applyBorder="1" applyAlignment="1" applyProtection="1">
      <alignment horizontal="right" vertical="center" wrapText="1"/>
    </xf>
    <xf numFmtId="0" fontId="3" fillId="0" borderId="3" xfId="0" applyFont="1" applyBorder="1" applyAlignment="1" applyProtection="1">
      <alignment horizontal="right" vertical="center" wrapText="1"/>
    </xf>
    <xf numFmtId="0" fontId="1" fillId="5" borderId="36" xfId="0" applyFont="1" applyFill="1" applyBorder="1" applyAlignment="1" applyProtection="1">
      <alignment horizontal="right" vertical="center"/>
    </xf>
    <xf numFmtId="0" fontId="1" fillId="2" borderId="7" xfId="0" applyFont="1" applyFill="1" applyBorder="1" applyAlignment="1" applyProtection="1">
      <alignment horizontal="left" vertical="center" wrapText="1"/>
    </xf>
    <xf numFmtId="0" fontId="6" fillId="0" borderId="5" xfId="0" applyFont="1" applyBorder="1" applyAlignment="1">
      <alignment horizontal="center" vertical="center"/>
    </xf>
    <xf numFmtId="0" fontId="1" fillId="0" borderId="5" xfId="0" applyFont="1" applyBorder="1" applyAlignment="1">
      <alignment horizontal="center" vertical="center" wrapText="1"/>
    </xf>
    <xf numFmtId="1" fontId="3" fillId="0" borderId="33" xfId="0" applyNumberFormat="1" applyFont="1" applyBorder="1" applyAlignment="1" applyProtection="1">
      <alignment horizontal="center" vertical="center"/>
    </xf>
    <xf numFmtId="0" fontId="3" fillId="4" borderId="32" xfId="0" applyFont="1" applyFill="1" applyBorder="1" applyAlignment="1" applyProtection="1">
      <alignment horizontal="center" vertical="center"/>
    </xf>
    <xf numFmtId="0" fontId="3" fillId="4" borderId="34" xfId="0" applyFont="1" applyFill="1" applyBorder="1" applyAlignment="1" applyProtection="1">
      <alignment horizontal="center" vertical="center"/>
    </xf>
    <xf numFmtId="164" fontId="3" fillId="0" borderId="34" xfId="0" applyNumberFormat="1" applyFont="1" applyBorder="1" applyAlignment="1" applyProtection="1">
      <alignment horizontal="center" vertical="center"/>
    </xf>
    <xf numFmtId="0" fontId="3" fillId="0" borderId="32" xfId="0" applyFont="1" applyBorder="1" applyAlignment="1" applyProtection="1">
      <alignment horizontal="right" vertical="center" wrapText="1"/>
    </xf>
    <xf numFmtId="0" fontId="3" fillId="0" borderId="34" xfId="0" applyFont="1" applyBorder="1" applyAlignment="1" applyProtection="1">
      <alignment horizontal="right" vertical="center" wrapText="1"/>
    </xf>
    <xf numFmtId="0" fontId="3" fillId="0" borderId="31" xfId="0" applyFont="1" applyBorder="1" applyAlignment="1" applyProtection="1">
      <alignment horizontal="right" vertical="center" wrapText="1"/>
    </xf>
    <xf numFmtId="0" fontId="3" fillId="0" borderId="31" xfId="0" applyFont="1" applyBorder="1" applyAlignment="1" applyProtection="1">
      <alignment horizontal="center" vertical="center"/>
    </xf>
    <xf numFmtId="1" fontId="3" fillId="0" borderId="31" xfId="0" applyNumberFormat="1" applyFont="1" applyBorder="1" applyAlignment="1" applyProtection="1">
      <alignment horizontal="center" vertical="center"/>
    </xf>
    <xf numFmtId="0" fontId="2" fillId="5" borderId="5" xfId="0" quotePrefix="1" applyFont="1" applyFill="1" applyBorder="1" applyAlignment="1" applyProtection="1">
      <alignment horizontal="center" vertical="center"/>
    </xf>
    <xf numFmtId="0" fontId="1" fillId="5" borderId="5" xfId="0" applyFont="1" applyFill="1" applyBorder="1" applyAlignment="1" applyProtection="1">
      <alignment horizontal="center" vertical="center" wrapText="1"/>
    </xf>
    <xf numFmtId="0" fontId="1" fillId="5" borderId="7" xfId="0" applyFont="1" applyFill="1" applyBorder="1" applyAlignment="1">
      <alignment horizontal="right" vertical="center"/>
    </xf>
    <xf numFmtId="0" fontId="3" fillId="0" borderId="24" xfId="0" applyFont="1" applyBorder="1" applyAlignment="1" applyProtection="1">
      <alignment horizontal="right" vertical="center" wrapText="1"/>
    </xf>
    <xf numFmtId="0" fontId="3" fillId="0" borderId="16" xfId="0" applyFont="1" applyBorder="1" applyAlignment="1" applyProtection="1">
      <alignment horizontal="right" vertical="center" wrapText="1"/>
    </xf>
    <xf numFmtId="0" fontId="3" fillId="0" borderId="41" xfId="0" applyFont="1" applyFill="1" applyBorder="1" applyAlignment="1" applyProtection="1">
      <alignment horizontal="right" vertical="center" wrapText="1"/>
    </xf>
    <xf numFmtId="164" fontId="3" fillId="5" borderId="9" xfId="0" applyNumberFormat="1" applyFont="1" applyFill="1" applyBorder="1" applyAlignment="1" applyProtection="1">
      <alignment horizontal="center" vertical="center"/>
    </xf>
    <xf numFmtId="166" fontId="1" fillId="4" borderId="28" xfId="0" applyNumberFormat="1" applyFont="1" applyFill="1" applyBorder="1" applyAlignment="1" applyProtection="1">
      <alignment horizontal="center" vertical="center"/>
    </xf>
    <xf numFmtId="0" fontId="1" fillId="5" borderId="5" xfId="0" quotePrefix="1" applyFont="1" applyFill="1" applyBorder="1" applyAlignment="1">
      <alignment horizontal="center" vertical="center"/>
    </xf>
    <xf numFmtId="0" fontId="1" fillId="4" borderId="31" xfId="0" quotePrefix="1" applyFont="1" applyFill="1" applyBorder="1" applyAlignment="1" applyProtection="1">
      <alignment horizontal="center" vertical="center"/>
    </xf>
    <xf numFmtId="0" fontId="2" fillId="0" borderId="32" xfId="0" quotePrefix="1" applyFont="1" applyBorder="1" applyAlignment="1" applyProtection="1">
      <alignment horizontal="center" vertical="center"/>
    </xf>
    <xf numFmtId="0" fontId="0" fillId="0" borderId="34" xfId="0" applyBorder="1" applyProtection="1"/>
    <xf numFmtId="166" fontId="1" fillId="0" borderId="17" xfId="0" applyNumberFormat="1" applyFont="1" applyBorder="1" applyAlignment="1" applyProtection="1">
      <alignment horizontal="center" vertical="center"/>
    </xf>
    <xf numFmtId="0" fontId="1" fillId="5" borderId="37" xfId="0" applyFont="1" applyFill="1" applyBorder="1" applyAlignment="1">
      <alignment horizontal="center" vertical="center"/>
    </xf>
    <xf numFmtId="0" fontId="1" fillId="5" borderId="37" xfId="0" applyFont="1" applyFill="1" applyBorder="1" applyAlignment="1">
      <alignment horizontal="center" vertical="center" wrapText="1"/>
    </xf>
    <xf numFmtId="1" fontId="3" fillId="3" borderId="35" xfId="0" applyNumberFormat="1" applyFont="1" applyFill="1" applyBorder="1" applyAlignment="1" applyProtection="1">
      <alignment horizontal="center" vertical="center"/>
      <protection locked="0"/>
    </xf>
    <xf numFmtId="164" fontId="3" fillId="3" borderId="34" xfId="0" applyNumberFormat="1" applyFont="1" applyFill="1" applyBorder="1" applyAlignment="1" applyProtection="1">
      <alignment horizontal="center" vertical="center"/>
      <protection locked="0"/>
    </xf>
    <xf numFmtId="2" fontId="3" fillId="3" borderId="34" xfId="1" applyNumberFormat="1" applyFont="1" applyFill="1" applyBorder="1" applyAlignment="1" applyProtection="1">
      <alignment horizontal="center" vertical="center"/>
      <protection locked="0"/>
    </xf>
    <xf numFmtId="166" fontId="1" fillId="0" borderId="46" xfId="0" applyNumberFormat="1" applyFont="1" applyBorder="1" applyAlignment="1" applyProtection="1">
      <alignment horizontal="center" vertical="center"/>
    </xf>
    <xf numFmtId="2" fontId="3" fillId="4" borderId="37" xfId="0" quotePrefix="1" applyNumberFormat="1" applyFont="1" applyFill="1" applyBorder="1" applyAlignment="1" applyProtection="1">
      <alignment horizontal="center" vertical="center" wrapText="1"/>
    </xf>
    <xf numFmtId="0" fontId="0" fillId="0" borderId="0" xfId="0"/>
    <xf numFmtId="0" fontId="2" fillId="0" borderId="0" xfId="0" applyFont="1"/>
    <xf numFmtId="0" fontId="0" fillId="0" borderId="23" xfId="0" applyBorder="1"/>
    <xf numFmtId="0" fontId="4" fillId="4" borderId="23" xfId="0" applyFont="1" applyFill="1" applyBorder="1" applyAlignment="1" applyProtection="1">
      <alignment horizontal="left" vertical="center"/>
      <protection locked="0"/>
    </xf>
    <xf numFmtId="0" fontId="4" fillId="4" borderId="48" xfId="0" applyFont="1" applyFill="1" applyBorder="1" applyAlignment="1" applyProtection="1">
      <alignment horizontal="left" vertical="center"/>
      <protection locked="0"/>
    </xf>
    <xf numFmtId="0" fontId="4" fillId="4" borderId="37" xfId="0" applyFont="1" applyFill="1" applyBorder="1" applyAlignment="1" applyProtection="1">
      <alignment horizontal="center" vertical="center"/>
    </xf>
    <xf numFmtId="0" fontId="4" fillId="4" borderId="30" xfId="0" applyFont="1" applyFill="1" applyBorder="1" applyAlignment="1" applyProtection="1">
      <alignment horizontal="center" vertical="center"/>
    </xf>
    <xf numFmtId="0" fontId="4" fillId="4" borderId="22" xfId="0" applyFont="1" applyFill="1" applyBorder="1" applyAlignment="1" applyProtection="1">
      <alignment horizontal="left" vertical="center"/>
      <protection locked="0"/>
    </xf>
    <xf numFmtId="0" fontId="0" fillId="0" borderId="37" xfId="0" applyBorder="1"/>
    <xf numFmtId="0" fontId="4" fillId="4" borderId="37" xfId="0" applyFont="1" applyFill="1" applyBorder="1" applyAlignment="1" applyProtection="1">
      <alignment horizontal="left" vertical="center"/>
      <protection locked="0"/>
    </xf>
    <xf numFmtId="0" fontId="2" fillId="0" borderId="0" xfId="0" applyFont="1" applyAlignment="1">
      <alignment horizontal="left" vertical="center" wrapText="1"/>
    </xf>
    <xf numFmtId="0" fontId="3" fillId="0" borderId="0" xfId="0" applyFont="1" applyAlignment="1">
      <alignment horizontal="left"/>
    </xf>
    <xf numFmtId="0" fontId="2" fillId="0" borderId="0" xfId="0" applyFont="1" applyAlignment="1">
      <alignment horizontal="left" vertical="center"/>
    </xf>
    <xf numFmtId="0" fontId="0" fillId="0" borderId="0" xfId="0"/>
    <xf numFmtId="0" fontId="8" fillId="0" borderId="0" xfId="0" applyFont="1" applyAlignment="1">
      <alignment horizontal="left"/>
    </xf>
    <xf numFmtId="0" fontId="7" fillId="0" borderId="0" xfId="0" applyFont="1"/>
    <xf numFmtId="0" fontId="2" fillId="0" borderId="0" xfId="0" applyFont="1" applyAlignment="1">
      <alignment horizontal="left" wrapText="1"/>
    </xf>
    <xf numFmtId="0" fontId="2" fillId="0" borderId="0" xfId="0" applyFont="1"/>
    <xf numFmtId="0" fontId="0" fillId="0" borderId="35" xfId="0" applyBorder="1" applyProtection="1"/>
    <xf numFmtId="0" fontId="0" fillId="0" borderId="32" xfId="0" applyBorder="1" applyProtection="1"/>
    <xf numFmtId="0" fontId="0" fillId="0" borderId="34" xfId="0" applyBorder="1" applyProtection="1"/>
    <xf numFmtId="164" fontId="2" fillId="0" borderId="38" xfId="0" applyNumberFormat="1" applyFont="1" applyBorder="1" applyAlignment="1" applyProtection="1">
      <alignment horizontal="center" vertical="center"/>
    </xf>
    <xf numFmtId="164" fontId="2" fillId="0" borderId="39" xfId="0" applyNumberFormat="1" applyFont="1" applyBorder="1" applyAlignment="1" applyProtection="1">
      <alignment horizontal="center" vertical="center"/>
    </xf>
    <xf numFmtId="164" fontId="2" fillId="0" borderId="40" xfId="0" applyNumberFormat="1" applyFont="1" applyBorder="1" applyAlignment="1" applyProtection="1">
      <alignment horizontal="center" vertical="center"/>
    </xf>
    <xf numFmtId="0" fontId="12" fillId="0" borderId="7" xfId="0" applyFont="1" applyBorder="1" applyAlignment="1">
      <alignment vertical="center" wrapText="1"/>
    </xf>
    <xf numFmtId="0" fontId="12" fillId="0" borderId="8" xfId="0" applyFont="1" applyBorder="1" applyAlignment="1">
      <alignment vertical="center" wrapText="1"/>
    </xf>
    <xf numFmtId="0" fontId="12" fillId="0" borderId="9" xfId="0" applyFont="1" applyBorder="1" applyAlignment="1">
      <alignment vertical="center" wrapText="1"/>
    </xf>
    <xf numFmtId="0" fontId="3" fillId="0" borderId="7" xfId="0" applyFont="1" applyBorder="1" applyAlignment="1">
      <alignment horizontal="right"/>
    </xf>
    <xf numFmtId="0" fontId="3" fillId="0" borderId="8" xfId="0" applyFont="1" applyBorder="1" applyAlignment="1">
      <alignment horizontal="right"/>
    </xf>
    <xf numFmtId="0" fontId="3" fillId="0" borderId="9" xfId="0" applyFont="1" applyBorder="1" applyAlignment="1">
      <alignment horizontal="right"/>
    </xf>
    <xf numFmtId="1" fontId="2" fillId="0" borderId="22" xfId="0" applyNumberFormat="1" applyFont="1" applyBorder="1" applyAlignment="1" applyProtection="1">
      <alignment horizontal="center" vertical="center"/>
    </xf>
    <xf numFmtId="1" fontId="2" fillId="0" borderId="37" xfId="0" applyNumberFormat="1" applyFont="1" applyBorder="1" applyAlignment="1" applyProtection="1">
      <alignment horizontal="center" vertical="center"/>
    </xf>
    <xf numFmtId="1" fontId="2" fillId="0" borderId="23" xfId="0" applyNumberFormat="1" applyFont="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0" fillId="0" borderId="35" xfId="0" applyBorder="1"/>
    <xf numFmtId="0" fontId="0" fillId="0" borderId="34" xfId="0" applyBorder="1"/>
    <xf numFmtId="0" fontId="14" fillId="0" borderId="7" xfId="0" applyFont="1" applyBorder="1" applyAlignment="1">
      <alignment vertical="top" wrapText="1"/>
    </xf>
    <xf numFmtId="0" fontId="14" fillId="0" borderId="8" xfId="0" applyFont="1" applyBorder="1" applyAlignment="1">
      <alignment vertical="top" wrapText="1"/>
    </xf>
    <xf numFmtId="0" fontId="14" fillId="0" borderId="9" xfId="0" applyFont="1" applyBorder="1" applyAlignment="1">
      <alignment vertical="top" wrapText="1"/>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3" fillId="0" borderId="9" xfId="0" applyFont="1" applyBorder="1" applyAlignment="1">
      <alignment horizontal="right" vertical="center"/>
    </xf>
    <xf numFmtId="0" fontId="4" fillId="4" borderId="22" xfId="0" applyFont="1" applyFill="1" applyBorder="1" applyAlignment="1" applyProtection="1">
      <alignment horizontal="center" vertical="center"/>
    </xf>
    <xf numFmtId="0" fontId="4" fillId="4" borderId="23" xfId="0" applyFont="1" applyFill="1" applyBorder="1" applyAlignment="1" applyProtection="1">
      <alignment horizontal="center" vertical="center"/>
    </xf>
    <xf numFmtId="0" fontId="4" fillId="4" borderId="26" xfId="0" applyFont="1" applyFill="1" applyBorder="1" applyAlignment="1" applyProtection="1">
      <alignment horizontal="center" vertical="center"/>
    </xf>
    <xf numFmtId="0" fontId="4" fillId="4" borderId="27" xfId="0" applyFont="1" applyFill="1" applyBorder="1" applyAlignment="1" applyProtection="1">
      <alignment horizontal="center" vertical="center"/>
    </xf>
    <xf numFmtId="0" fontId="0" fillId="0" borderId="7" xfId="0" applyBorder="1"/>
    <xf numFmtId="0" fontId="0" fillId="0" borderId="8" xfId="0" applyBorder="1"/>
    <xf numFmtId="0" fontId="0" fillId="0" borderId="9" xfId="0" applyBorder="1"/>
    <xf numFmtId="0" fontId="0" fillId="0" borderId="22" xfId="0" applyBorder="1"/>
    <xf numFmtId="0" fontId="0" fillId="0" borderId="23" xfId="0" applyBorder="1"/>
    <xf numFmtId="2" fontId="2" fillId="0" borderId="35" xfId="0" applyNumberFormat="1" applyFont="1" applyBorder="1" applyAlignment="1">
      <alignment horizontal="center" vertical="center"/>
    </xf>
    <xf numFmtId="2" fontId="2" fillId="0" borderId="32" xfId="0" applyNumberFormat="1" applyFont="1" applyBorder="1" applyAlignment="1">
      <alignment horizontal="center" vertical="center"/>
    </xf>
    <xf numFmtId="2" fontId="2" fillId="0" borderId="34" xfId="0" applyNumberFormat="1" applyFont="1" applyBorder="1" applyAlignment="1">
      <alignment horizontal="center" vertical="center"/>
    </xf>
    <xf numFmtId="0" fontId="4" fillId="3" borderId="43" xfId="0" applyFont="1" applyFill="1" applyBorder="1" applyAlignment="1" applyProtection="1">
      <alignment horizontal="center" vertical="center" wrapText="1"/>
    </xf>
    <xf numFmtId="0" fontId="4" fillId="3" borderId="44" xfId="0" applyFont="1" applyFill="1" applyBorder="1" applyAlignment="1" applyProtection="1">
      <alignment horizontal="center" vertical="center" wrapText="1"/>
    </xf>
    <xf numFmtId="0" fontId="4" fillId="3" borderId="45" xfId="0" applyFont="1" applyFill="1" applyBorder="1" applyAlignment="1" applyProtection="1">
      <alignment horizontal="center" vertical="center" wrapText="1"/>
    </xf>
    <xf numFmtId="0" fontId="3" fillId="0" borderId="24" xfId="0" applyFont="1" applyBorder="1" applyAlignment="1">
      <alignment horizontal="right" vertical="center"/>
    </xf>
    <xf numFmtId="0" fontId="3" fillId="0" borderId="0" xfId="0" applyFont="1" applyBorder="1" applyAlignment="1">
      <alignment horizontal="right" vertical="center"/>
    </xf>
    <xf numFmtId="0" fontId="3" fillId="0" borderId="30" xfId="0" applyFont="1" applyBorder="1" applyAlignment="1">
      <alignment horizontal="right" vertical="center"/>
    </xf>
    <xf numFmtId="0" fontId="3" fillId="0" borderId="7" xfId="0" applyFont="1" applyBorder="1" applyAlignment="1">
      <alignment horizontal="right" vertical="center" wrapText="1"/>
    </xf>
    <xf numFmtId="0" fontId="3" fillId="0" borderId="8" xfId="0" applyFont="1" applyBorder="1" applyAlignment="1">
      <alignment horizontal="right" vertical="center" wrapText="1"/>
    </xf>
    <xf numFmtId="0" fontId="3" fillId="0" borderId="9" xfId="0" applyFont="1" applyBorder="1" applyAlignment="1">
      <alignment horizontal="right" vertical="center" wrapText="1"/>
    </xf>
    <xf numFmtId="0" fontId="15" fillId="0" borderId="7" xfId="0" applyFont="1" applyBorder="1" applyAlignment="1">
      <alignment vertical="top" wrapText="1"/>
    </xf>
    <xf numFmtId="0" fontId="15" fillId="0" borderId="8" xfId="0" applyFont="1" applyBorder="1" applyAlignment="1">
      <alignment vertical="top" wrapText="1"/>
    </xf>
    <xf numFmtId="0" fontId="15" fillId="0" borderId="9" xfId="0" applyFont="1" applyBorder="1" applyAlignment="1">
      <alignment vertical="top" wrapText="1"/>
    </xf>
    <xf numFmtId="0" fontId="4" fillId="3" borderId="7" xfId="0" applyFont="1" applyFill="1" applyBorder="1" applyAlignment="1" applyProtection="1">
      <alignment horizontal="center" vertical="center" wrapText="1"/>
    </xf>
    <xf numFmtId="0" fontId="4" fillId="3" borderId="8" xfId="0" applyFont="1" applyFill="1" applyBorder="1" applyAlignment="1" applyProtection="1">
      <alignment horizontal="center" vertical="center" wrapText="1"/>
    </xf>
    <xf numFmtId="0" fontId="4" fillId="3" borderId="9" xfId="0" applyFont="1" applyFill="1" applyBorder="1" applyAlignment="1" applyProtection="1">
      <alignment horizontal="center" vertical="center" wrapText="1"/>
    </xf>
    <xf numFmtId="0" fontId="1" fillId="0" borderId="35" xfId="0" applyFont="1" applyBorder="1" applyAlignment="1" applyProtection="1">
      <alignment horizontal="center" vertical="center" wrapText="1"/>
    </xf>
    <xf numFmtId="0" fontId="1" fillId="0" borderId="32" xfId="0" applyFont="1" applyBorder="1" applyAlignment="1" applyProtection="1">
      <alignment horizontal="center" vertical="center" wrapText="1"/>
    </xf>
    <xf numFmtId="0" fontId="1" fillId="0" borderId="34" xfId="0" applyFont="1" applyBorder="1" applyAlignment="1" applyProtection="1">
      <alignment horizontal="center" vertical="center" wrapText="1"/>
    </xf>
    <xf numFmtId="0" fontId="0" fillId="0" borderId="42" xfId="0" applyBorder="1" applyAlignment="1">
      <alignment horizontal="right" vertical="center"/>
    </xf>
    <xf numFmtId="0" fontId="0" fillId="0" borderId="0" xfId="0" applyBorder="1" applyAlignment="1">
      <alignment horizontal="right" vertical="center"/>
    </xf>
    <xf numFmtId="0" fontId="0" fillId="0" borderId="21" xfId="0" applyBorder="1" applyAlignment="1">
      <alignment horizontal="right" vertical="center"/>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133217</xdr:colOff>
      <xdr:row>0</xdr:row>
      <xdr:rowOff>138545</xdr:rowOff>
    </xdr:from>
    <xdr:to>
      <xdr:col>4</xdr:col>
      <xdr:colOff>224955</xdr:colOff>
      <xdr:row>0</xdr:row>
      <xdr:rowOff>979866</xdr:rowOff>
    </xdr:to>
    <xdr:pic>
      <xdr:nvPicPr>
        <xdr:cNvPr id="2" name="Picture 1">
          <a:extLst>
            <a:ext uri="{FF2B5EF4-FFF2-40B4-BE49-F238E27FC236}">
              <a16:creationId xmlns:a16="http://schemas.microsoft.com/office/drawing/2014/main" id="{1A700F94-14A5-4C17-9A04-F4F37F6BC3AD}"/>
            </a:ext>
          </a:extLst>
        </xdr:cNvPr>
        <xdr:cNvPicPr>
          <a:picLocks noChangeAspect="1"/>
        </xdr:cNvPicPr>
      </xdr:nvPicPr>
      <xdr:blipFill>
        <a:blip xmlns:r="http://schemas.openxmlformats.org/officeDocument/2006/relationships" r:embed="rId1"/>
        <a:stretch>
          <a:fillRect/>
        </a:stretch>
      </xdr:blipFill>
      <xdr:spPr>
        <a:xfrm>
          <a:off x="133217" y="138545"/>
          <a:ext cx="2462997" cy="84132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8"/>
  <sheetViews>
    <sheetView showGridLines="0" tabSelected="1" zoomScaleNormal="100" workbookViewId="0">
      <selection activeCell="A64" sqref="A64"/>
    </sheetView>
  </sheetViews>
  <sheetFormatPr defaultRowHeight="14.5" x14ac:dyDescent="0.35"/>
  <cols>
    <col min="3" max="3" width="8" customWidth="1"/>
    <col min="7" max="7" width="63.81640625" customWidth="1"/>
  </cols>
  <sheetData>
    <row r="1" spans="1:7" ht="85.25" customHeight="1" x14ac:dyDescent="0.35">
      <c r="A1" s="186"/>
      <c r="B1" s="186"/>
      <c r="C1" s="186"/>
      <c r="D1" s="186"/>
      <c r="E1" s="186"/>
      <c r="F1" s="186"/>
      <c r="G1" s="186"/>
    </row>
    <row r="2" spans="1:7" ht="15.5" x14ac:dyDescent="0.35">
      <c r="A2" s="188" t="s">
        <v>90</v>
      </c>
      <c r="B2" s="188"/>
      <c r="C2" s="188"/>
      <c r="D2" s="188"/>
      <c r="E2" s="188"/>
      <c r="F2" s="188"/>
      <c r="G2" s="188"/>
    </row>
    <row r="3" spans="1:7" s="1" customFormat="1" ht="15.5" x14ac:dyDescent="0.35">
      <c r="A3" s="188"/>
      <c r="B3" s="188"/>
      <c r="C3" s="188"/>
      <c r="D3" s="188"/>
      <c r="E3" s="188"/>
      <c r="F3" s="188"/>
      <c r="G3" s="188"/>
    </row>
    <row r="4" spans="1:7" x14ac:dyDescent="0.35">
      <c r="A4" s="187" t="s">
        <v>91</v>
      </c>
      <c r="B4" s="187"/>
      <c r="C4" s="187"/>
      <c r="D4" s="187"/>
      <c r="E4" s="187"/>
      <c r="F4" s="187"/>
      <c r="G4" s="187"/>
    </row>
    <row r="5" spans="1:7" x14ac:dyDescent="0.35">
      <c r="A5" s="186"/>
      <c r="B5" s="186"/>
      <c r="C5" s="186"/>
      <c r="D5" s="186"/>
      <c r="E5" s="186"/>
      <c r="F5" s="186"/>
      <c r="G5" s="186"/>
    </row>
    <row r="6" spans="1:7" x14ac:dyDescent="0.35">
      <c r="A6" s="190" t="s">
        <v>102</v>
      </c>
      <c r="B6" s="190"/>
      <c r="C6" s="190"/>
      <c r="D6" s="190"/>
      <c r="E6" s="190"/>
      <c r="F6" s="190"/>
      <c r="G6" s="190"/>
    </row>
    <row r="7" spans="1:7" x14ac:dyDescent="0.35">
      <c r="A7" s="20">
        <v>1</v>
      </c>
      <c r="B7" s="185" t="s">
        <v>99</v>
      </c>
      <c r="C7" s="185"/>
      <c r="D7" s="185"/>
      <c r="E7" s="185"/>
      <c r="F7" s="185"/>
      <c r="G7" s="185"/>
    </row>
    <row r="8" spans="1:7" x14ac:dyDescent="0.35">
      <c r="A8" s="20">
        <v>2</v>
      </c>
      <c r="B8" s="185" t="s">
        <v>92</v>
      </c>
      <c r="C8" s="185"/>
      <c r="D8" s="185"/>
      <c r="E8" s="185"/>
      <c r="F8" s="185"/>
      <c r="G8" s="185"/>
    </row>
    <row r="9" spans="1:7" x14ac:dyDescent="0.35">
      <c r="A9" s="20">
        <v>3</v>
      </c>
      <c r="B9" s="185" t="s">
        <v>93</v>
      </c>
      <c r="C9" s="185"/>
      <c r="D9" s="185"/>
      <c r="E9" s="185"/>
      <c r="F9" s="185"/>
      <c r="G9" s="185"/>
    </row>
    <row r="10" spans="1:7" s="21" customFormat="1" x14ac:dyDescent="0.35">
      <c r="A10" s="189" t="s">
        <v>123</v>
      </c>
      <c r="B10" s="189"/>
      <c r="C10" s="189"/>
      <c r="D10" s="189"/>
      <c r="E10" s="189"/>
      <c r="F10" s="189"/>
      <c r="G10" s="189"/>
    </row>
    <row r="11" spans="1:7" s="1" customFormat="1" x14ac:dyDescent="0.35">
      <c r="A11" s="189"/>
      <c r="B11" s="189"/>
      <c r="C11" s="189"/>
      <c r="D11" s="189"/>
      <c r="E11" s="189"/>
      <c r="F11" s="189"/>
      <c r="G11" s="189"/>
    </row>
    <row r="12" spans="1:7" s="21" customFormat="1" x14ac:dyDescent="0.35">
      <c r="A12" s="189"/>
      <c r="B12" s="189"/>
      <c r="C12" s="189"/>
      <c r="D12" s="189"/>
      <c r="E12" s="189"/>
      <c r="F12" s="189"/>
      <c r="G12" s="189"/>
    </row>
    <row r="13" spans="1:7" x14ac:dyDescent="0.35">
      <c r="A13" s="184" t="s">
        <v>94</v>
      </c>
      <c r="B13" s="184"/>
      <c r="C13" s="184"/>
      <c r="D13" s="184"/>
      <c r="E13" s="184"/>
      <c r="F13" s="184"/>
      <c r="G13" s="184"/>
    </row>
    <row r="14" spans="1:7" x14ac:dyDescent="0.35">
      <c r="A14" s="183" t="s">
        <v>122</v>
      </c>
      <c r="B14" s="183"/>
      <c r="C14" s="183"/>
      <c r="D14" s="183"/>
      <c r="E14" s="183"/>
      <c r="F14" s="183"/>
      <c r="G14" s="183"/>
    </row>
    <row r="15" spans="1:7" x14ac:dyDescent="0.35">
      <c r="A15" s="185"/>
      <c r="B15" s="185"/>
      <c r="C15" s="185"/>
      <c r="D15" s="185"/>
      <c r="E15" s="185"/>
      <c r="F15" s="185"/>
      <c r="G15" s="185"/>
    </row>
    <row r="16" spans="1:7" ht="32.4" customHeight="1" x14ac:dyDescent="0.35">
      <c r="A16" s="183" t="s">
        <v>124</v>
      </c>
      <c r="B16" s="183"/>
      <c r="C16" s="183"/>
      <c r="D16" s="183"/>
      <c r="E16" s="183"/>
      <c r="F16" s="183"/>
      <c r="G16" s="183"/>
    </row>
    <row r="17" spans="1:7" x14ac:dyDescent="0.35">
      <c r="A17" s="185"/>
      <c r="B17" s="185"/>
      <c r="C17" s="185"/>
      <c r="D17" s="185"/>
      <c r="E17" s="185"/>
      <c r="F17" s="185"/>
      <c r="G17" s="185"/>
    </row>
    <row r="18" spans="1:7" ht="37.75" customHeight="1" x14ac:dyDescent="0.35">
      <c r="A18" s="183" t="s">
        <v>95</v>
      </c>
      <c r="B18" s="183"/>
      <c r="C18" s="183"/>
      <c r="D18" s="183"/>
      <c r="E18" s="183"/>
      <c r="F18" s="183"/>
      <c r="G18" s="183"/>
    </row>
    <row r="19" spans="1:7" x14ac:dyDescent="0.35">
      <c r="A19" s="185"/>
      <c r="B19" s="185"/>
      <c r="C19" s="185"/>
      <c r="D19" s="185"/>
      <c r="E19" s="185"/>
      <c r="F19" s="185"/>
      <c r="G19" s="185"/>
    </row>
    <row r="20" spans="1:7" ht="34.75" customHeight="1" x14ac:dyDescent="0.35">
      <c r="A20" s="183" t="s">
        <v>103</v>
      </c>
      <c r="B20" s="183"/>
      <c r="C20" s="183"/>
      <c r="D20" s="183"/>
      <c r="E20" s="183"/>
      <c r="F20" s="183"/>
      <c r="G20" s="183"/>
    </row>
    <row r="21" spans="1:7" s="1" customFormat="1" ht="15" customHeight="1" x14ac:dyDescent="0.35">
      <c r="A21" s="183"/>
      <c r="B21" s="183"/>
      <c r="C21" s="183"/>
      <c r="D21" s="183"/>
      <c r="E21" s="183"/>
      <c r="F21" s="183"/>
      <c r="G21" s="183"/>
    </row>
    <row r="22" spans="1:7" s="1" customFormat="1" ht="15" customHeight="1" x14ac:dyDescent="0.35">
      <c r="A22" s="183" t="s">
        <v>97</v>
      </c>
      <c r="B22" s="183"/>
      <c r="C22" s="183"/>
      <c r="D22" s="183"/>
      <c r="E22" s="183"/>
      <c r="F22" s="183"/>
      <c r="G22" s="183"/>
    </row>
    <row r="23" spans="1:7" x14ac:dyDescent="0.35">
      <c r="A23" s="186"/>
      <c r="B23" s="186"/>
      <c r="C23" s="186"/>
      <c r="D23" s="186"/>
      <c r="E23" s="186"/>
      <c r="F23" s="186"/>
      <c r="G23" s="186"/>
    </row>
    <row r="24" spans="1:7" x14ac:dyDescent="0.35">
      <c r="A24" s="184" t="s">
        <v>96</v>
      </c>
      <c r="B24" s="184"/>
      <c r="C24" s="184"/>
      <c r="D24" s="184"/>
      <c r="E24" s="184"/>
      <c r="F24" s="184"/>
      <c r="G24" s="184"/>
    </row>
    <row r="25" spans="1:7" x14ac:dyDescent="0.35">
      <c r="A25" s="190" t="s">
        <v>125</v>
      </c>
      <c r="B25" s="190"/>
      <c r="C25" s="190"/>
      <c r="D25" s="190"/>
      <c r="E25" s="190"/>
      <c r="F25" s="190"/>
      <c r="G25" s="190"/>
    </row>
    <row r="26" spans="1:7" x14ac:dyDescent="0.35">
      <c r="A26" s="190" t="s">
        <v>126</v>
      </c>
      <c r="B26" s="190"/>
      <c r="C26" s="190"/>
      <c r="D26" s="190"/>
      <c r="E26" s="190"/>
      <c r="F26" s="190"/>
      <c r="G26" s="190"/>
    </row>
    <row r="27" spans="1:7" s="173" customFormat="1" x14ac:dyDescent="0.35">
      <c r="A27" s="174"/>
      <c r="B27" s="174"/>
      <c r="C27" s="174"/>
      <c r="D27" s="174"/>
      <c r="E27" s="174"/>
      <c r="F27" s="174"/>
      <c r="G27" s="174"/>
    </row>
    <row r="28" spans="1:7" x14ac:dyDescent="0.35">
      <c r="A28" s="184" t="s">
        <v>127</v>
      </c>
      <c r="B28" s="184"/>
      <c r="C28" s="184"/>
      <c r="D28" s="184"/>
      <c r="E28" s="184"/>
      <c r="F28" s="184"/>
      <c r="G28" s="184"/>
    </row>
  </sheetData>
  <sheetProtection algorithmName="SHA-512" hashValue="kagkmQ9cRxqe2ObnNtPAKWFw6H6K4wEiw68FKQhptPkPZBd1wbLAAOmKtK+Y3Fewtcm+K6qZNuK9vsqHHaDpwQ==" saltValue="ACfEb4Aa+HoTOEBen7qG2A==" spinCount="100000" sheet="1" objects="1" scenarios="1" selectLockedCells="1" selectUnlockedCells="1"/>
  <mergeCells count="26">
    <mergeCell ref="A24:G24"/>
    <mergeCell ref="A28:G28"/>
    <mergeCell ref="A25:G25"/>
    <mergeCell ref="A26:G26"/>
    <mergeCell ref="A23:G23"/>
    <mergeCell ref="A6:G6"/>
    <mergeCell ref="A18:G18"/>
    <mergeCell ref="A16:G16"/>
    <mergeCell ref="A14:G14"/>
    <mergeCell ref="A12:G12"/>
    <mergeCell ref="A20:G20"/>
    <mergeCell ref="A22:G22"/>
    <mergeCell ref="A13:G13"/>
    <mergeCell ref="A15:G15"/>
    <mergeCell ref="A1:G1"/>
    <mergeCell ref="A17:G17"/>
    <mergeCell ref="A19:G19"/>
    <mergeCell ref="A21:G21"/>
    <mergeCell ref="A4:G4"/>
    <mergeCell ref="A2:G2"/>
    <mergeCell ref="A5:G5"/>
    <mergeCell ref="A3:G3"/>
    <mergeCell ref="A10:G11"/>
    <mergeCell ref="B7:G7"/>
    <mergeCell ref="B8:G8"/>
    <mergeCell ref="B9:G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F119"/>
  <sheetViews>
    <sheetView showGridLines="0" topLeftCell="A3" zoomScaleNormal="100" workbookViewId="0">
      <selection activeCell="C10" sqref="C10"/>
    </sheetView>
  </sheetViews>
  <sheetFormatPr defaultRowHeight="14.5" x14ac:dyDescent="0.35"/>
  <cols>
    <col min="1" max="1" width="99.81640625" customWidth="1"/>
    <col min="2" max="2" width="25.08984375" customWidth="1"/>
    <col min="3" max="3" width="25.453125" customWidth="1"/>
    <col min="4" max="4" width="13.54296875" bestFit="1" customWidth="1"/>
  </cols>
  <sheetData>
    <row r="2" spans="1:5" ht="15" thickBot="1" x14ac:dyDescent="0.4">
      <c r="A2" s="1"/>
      <c r="B2" s="1"/>
      <c r="C2" s="1"/>
    </row>
    <row r="3" spans="1:5" ht="19" thickBot="1" x14ac:dyDescent="0.4">
      <c r="A3" s="206" t="s">
        <v>128</v>
      </c>
      <c r="B3" s="207"/>
      <c r="C3" s="208"/>
    </row>
    <row r="4" spans="1:5" ht="37.75" customHeight="1" thickBot="1" x14ac:dyDescent="0.4">
      <c r="A4" s="197" t="s">
        <v>114</v>
      </c>
      <c r="B4" s="198"/>
      <c r="C4" s="199"/>
      <c r="E4" s="22"/>
    </row>
    <row r="5" spans="1:5" ht="19" thickBot="1" x14ac:dyDescent="0.4">
      <c r="A5" s="37" t="s">
        <v>129</v>
      </c>
      <c r="B5" s="217"/>
      <c r="C5" s="219"/>
    </row>
    <row r="6" spans="1:5" ht="19" thickBot="1" x14ac:dyDescent="0.4">
      <c r="A6" s="37" t="s">
        <v>0</v>
      </c>
      <c r="B6" s="218"/>
      <c r="C6" s="220"/>
    </row>
    <row r="7" spans="1:5" s="173" customFormat="1" ht="18.5" x14ac:dyDescent="0.35">
      <c r="A7" s="177" t="s">
        <v>130</v>
      </c>
      <c r="B7" s="178"/>
      <c r="C7" s="179"/>
    </row>
    <row r="8" spans="1:5" ht="18.5" x14ac:dyDescent="0.35">
      <c r="A8" s="38" t="s">
        <v>115</v>
      </c>
      <c r="B8" s="69" t="s">
        <v>1</v>
      </c>
      <c r="C8" s="42" t="s">
        <v>32</v>
      </c>
      <c r="E8" s="23"/>
    </row>
    <row r="9" spans="1:5" x14ac:dyDescent="0.35">
      <c r="A9" s="39" t="s">
        <v>2</v>
      </c>
      <c r="B9" s="49"/>
      <c r="C9" s="43"/>
    </row>
    <row r="10" spans="1:5" x14ac:dyDescent="0.35">
      <c r="A10" s="40" t="s">
        <v>75</v>
      </c>
      <c r="B10" s="50" t="s">
        <v>4</v>
      </c>
      <c r="C10" s="44"/>
    </row>
    <row r="11" spans="1:5" x14ac:dyDescent="0.35">
      <c r="A11" s="41" t="s">
        <v>100</v>
      </c>
      <c r="B11" s="51" t="s">
        <v>5</v>
      </c>
      <c r="C11" s="45"/>
    </row>
    <row r="12" spans="1:5" x14ac:dyDescent="0.35">
      <c r="A12" s="40" t="s">
        <v>6</v>
      </c>
      <c r="B12" s="52" t="s">
        <v>38</v>
      </c>
      <c r="C12" s="46">
        <f>$C$10*$C$11</f>
        <v>0</v>
      </c>
    </row>
    <row r="13" spans="1:5" x14ac:dyDescent="0.35">
      <c r="A13" s="40" t="s">
        <v>66</v>
      </c>
      <c r="B13" s="50" t="s">
        <v>36</v>
      </c>
      <c r="C13" s="46">
        <f>$C$12*$B$15</f>
        <v>0</v>
      </c>
    </row>
    <row r="14" spans="1:5" ht="15" thickBot="1" x14ac:dyDescent="0.4">
      <c r="A14" s="40" t="s">
        <v>67</v>
      </c>
      <c r="B14" s="50" t="s">
        <v>37</v>
      </c>
      <c r="C14" s="96">
        <f>$C$12*$B$16</f>
        <v>0</v>
      </c>
    </row>
    <row r="15" spans="1:5" x14ac:dyDescent="0.35">
      <c r="A15" s="41" t="s">
        <v>7</v>
      </c>
      <c r="B15" s="99"/>
      <c r="C15" s="203"/>
    </row>
    <row r="16" spans="1:5" x14ac:dyDescent="0.35">
      <c r="A16" s="41" t="s">
        <v>8</v>
      </c>
      <c r="B16" s="53"/>
      <c r="C16" s="204"/>
    </row>
    <row r="17" spans="1:4" x14ac:dyDescent="0.35">
      <c r="A17" s="41" t="s">
        <v>58</v>
      </c>
      <c r="B17" s="53"/>
      <c r="C17" s="204"/>
    </row>
    <row r="18" spans="1:4" ht="15" thickBot="1" x14ac:dyDescent="0.4">
      <c r="A18" s="41" t="s">
        <v>60</v>
      </c>
      <c r="B18" s="100"/>
      <c r="C18" s="205"/>
    </row>
    <row r="19" spans="1:4" x14ac:dyDescent="0.35">
      <c r="A19" s="41" t="s">
        <v>62</v>
      </c>
      <c r="B19" s="98" t="s">
        <v>11</v>
      </c>
      <c r="C19" s="97"/>
      <c r="D19" s="17"/>
    </row>
    <row r="20" spans="1:4" x14ac:dyDescent="0.35">
      <c r="A20" s="41" t="s">
        <v>61</v>
      </c>
      <c r="B20" s="54" t="s">
        <v>42</v>
      </c>
      <c r="C20" s="48">
        <f>$C$19*$B$17</f>
        <v>0</v>
      </c>
      <c r="D20" s="17"/>
    </row>
    <row r="21" spans="1:4" ht="15" thickBot="1" x14ac:dyDescent="0.4">
      <c r="A21" s="40" t="s">
        <v>53</v>
      </c>
      <c r="B21" s="52" t="s">
        <v>43</v>
      </c>
      <c r="C21" s="56">
        <f>$C$19*$B$18</f>
        <v>0</v>
      </c>
    </row>
    <row r="22" spans="1:4" ht="15" thickBot="1" x14ac:dyDescent="0.4">
      <c r="A22" s="214"/>
      <c r="B22" s="215"/>
      <c r="C22" s="216"/>
    </row>
    <row r="23" spans="1:4" x14ac:dyDescent="0.35">
      <c r="A23" s="57" t="s">
        <v>70</v>
      </c>
      <c r="B23" s="60" t="s">
        <v>41</v>
      </c>
      <c r="C23" s="58">
        <f>C19*C10*C11</f>
        <v>0</v>
      </c>
    </row>
    <row r="24" spans="1:4" x14ac:dyDescent="0.35">
      <c r="A24" s="41" t="s">
        <v>71</v>
      </c>
      <c r="B24" s="51" t="s">
        <v>13</v>
      </c>
      <c r="C24" s="47"/>
    </row>
    <row r="25" spans="1:4" x14ac:dyDescent="0.35">
      <c r="A25" s="41" t="s">
        <v>72</v>
      </c>
      <c r="B25" s="51" t="s">
        <v>14</v>
      </c>
      <c r="C25" s="47"/>
    </row>
    <row r="26" spans="1:4" ht="15" thickBot="1" x14ac:dyDescent="0.4">
      <c r="A26" s="40" t="s">
        <v>73</v>
      </c>
      <c r="B26" s="61" t="s">
        <v>15</v>
      </c>
      <c r="C26" s="59"/>
    </row>
    <row r="27" spans="1:4" ht="15" thickBot="1" x14ac:dyDescent="0.4">
      <c r="A27" s="200"/>
      <c r="B27" s="201"/>
      <c r="C27" s="202"/>
    </row>
    <row r="28" spans="1:4" x14ac:dyDescent="0.35">
      <c r="A28" s="33" t="s">
        <v>16</v>
      </c>
      <c r="B28" s="34"/>
      <c r="C28" s="35"/>
    </row>
    <row r="29" spans="1:4" x14ac:dyDescent="0.35">
      <c r="A29" s="25" t="s">
        <v>69</v>
      </c>
      <c r="B29" s="18" t="s">
        <v>40</v>
      </c>
      <c r="C29" s="26">
        <f>($C$23-$C$24)-($C$25-$C$26)</f>
        <v>0</v>
      </c>
    </row>
    <row r="30" spans="1:4" x14ac:dyDescent="0.35">
      <c r="A30" s="25" t="s">
        <v>54</v>
      </c>
      <c r="B30" s="19" t="s">
        <v>17</v>
      </c>
      <c r="C30" s="27"/>
    </row>
    <row r="31" spans="1:4" ht="15" thickBot="1" x14ac:dyDescent="0.4">
      <c r="A31" s="28" t="s">
        <v>68</v>
      </c>
      <c r="B31" s="16" t="s">
        <v>39</v>
      </c>
      <c r="C31" s="29">
        <f>$C$29*$C$30</f>
        <v>0</v>
      </c>
    </row>
    <row r="32" spans="1:4" ht="15" thickBot="1" x14ac:dyDescent="0.4">
      <c r="A32" s="200"/>
      <c r="B32" s="201"/>
      <c r="C32" s="202"/>
    </row>
    <row r="33" spans="1:6" ht="15" thickBot="1" x14ac:dyDescent="0.4">
      <c r="A33" s="30" t="s">
        <v>74</v>
      </c>
      <c r="B33" s="31" t="s">
        <v>33</v>
      </c>
      <c r="C33" s="32">
        <f>$C$29-$C$31</f>
        <v>0</v>
      </c>
    </row>
    <row r="34" spans="1:6" x14ac:dyDescent="0.35">
      <c r="A34" s="1"/>
      <c r="B34" s="1"/>
      <c r="C34" s="1"/>
    </row>
    <row r="35" spans="1:6" ht="15" thickBot="1" x14ac:dyDescent="0.4">
      <c r="A35" s="5"/>
      <c r="B35" s="5"/>
      <c r="C35" s="5"/>
      <c r="D35" s="5"/>
    </row>
    <row r="36" spans="1:6" ht="19" thickBot="1" x14ac:dyDescent="0.4">
      <c r="A36" s="206" t="s">
        <v>131</v>
      </c>
      <c r="B36" s="207"/>
      <c r="C36" s="208"/>
      <c r="D36" s="5"/>
    </row>
    <row r="37" spans="1:6" ht="38.4" customHeight="1" thickBot="1" x14ac:dyDescent="0.4">
      <c r="A37" s="211" t="s">
        <v>117</v>
      </c>
      <c r="B37" s="212"/>
      <c r="C37" s="213"/>
      <c r="D37" s="5"/>
    </row>
    <row r="38" spans="1:6" ht="19" thickBot="1" x14ac:dyDescent="0.4">
      <c r="A38" s="36" t="s">
        <v>129</v>
      </c>
      <c r="B38" s="209"/>
      <c r="C38" s="209"/>
      <c r="D38" s="5"/>
    </row>
    <row r="39" spans="1:6" ht="19" thickBot="1" x14ac:dyDescent="0.4">
      <c r="A39" s="36" t="s">
        <v>0</v>
      </c>
      <c r="B39" s="210"/>
      <c r="C39" s="210"/>
      <c r="D39" s="5"/>
    </row>
    <row r="40" spans="1:6" s="173" customFormat="1" ht="19" thickBot="1" x14ac:dyDescent="0.4">
      <c r="A40" s="180" t="s">
        <v>130</v>
      </c>
      <c r="B40" s="181"/>
      <c r="C40" s="181"/>
      <c r="D40" s="5"/>
    </row>
    <row r="41" spans="1:6" ht="19" thickBot="1" x14ac:dyDescent="0.4">
      <c r="A41" s="90" t="s">
        <v>116</v>
      </c>
      <c r="B41" s="85" t="s">
        <v>1</v>
      </c>
      <c r="C41" s="101" t="s">
        <v>32</v>
      </c>
      <c r="D41" s="5"/>
      <c r="F41" s="23"/>
    </row>
    <row r="42" spans="1:6" ht="15" thickBot="1" x14ac:dyDescent="0.4">
      <c r="A42" s="91" t="s">
        <v>2</v>
      </c>
      <c r="B42" s="88"/>
      <c r="C42" s="89"/>
      <c r="D42" s="5"/>
    </row>
    <row r="43" spans="1:6" x14ac:dyDescent="0.35">
      <c r="A43" s="92" t="s">
        <v>98</v>
      </c>
      <c r="B43" s="86" t="s">
        <v>33</v>
      </c>
      <c r="C43" s="87">
        <f>$C$33</f>
        <v>0</v>
      </c>
      <c r="D43" s="5"/>
      <c r="F43" s="24"/>
    </row>
    <row r="44" spans="1:6" x14ac:dyDescent="0.35">
      <c r="A44" s="93" t="s">
        <v>101</v>
      </c>
      <c r="B44" s="65" t="s">
        <v>5</v>
      </c>
      <c r="C44" s="71">
        <f>$C$11</f>
        <v>0</v>
      </c>
      <c r="D44" s="5"/>
    </row>
    <row r="45" spans="1:6" x14ac:dyDescent="0.35">
      <c r="A45" s="94" t="s">
        <v>34</v>
      </c>
      <c r="B45" s="66" t="s">
        <v>11</v>
      </c>
      <c r="C45" s="70">
        <f>$C$19</f>
        <v>0</v>
      </c>
      <c r="D45" s="5"/>
    </row>
    <row r="46" spans="1:6" x14ac:dyDescent="0.35">
      <c r="A46" s="94" t="s">
        <v>59</v>
      </c>
      <c r="B46" s="64" t="s">
        <v>42</v>
      </c>
      <c r="C46" s="70">
        <f>$C$45*$B$50</f>
        <v>0</v>
      </c>
      <c r="D46" s="5"/>
    </row>
    <row r="47" spans="1:6" ht="15" thickBot="1" x14ac:dyDescent="0.4">
      <c r="A47" s="94" t="s">
        <v>57</v>
      </c>
      <c r="B47" s="64" t="s">
        <v>43</v>
      </c>
      <c r="C47" s="102">
        <f>$C$45*$B$51</f>
        <v>0</v>
      </c>
      <c r="D47" s="5"/>
    </row>
    <row r="48" spans="1:6" x14ac:dyDescent="0.35">
      <c r="A48" s="93" t="s">
        <v>7</v>
      </c>
      <c r="B48" s="103"/>
      <c r="C48" s="191"/>
      <c r="D48" s="5"/>
    </row>
    <row r="49" spans="1:4" x14ac:dyDescent="0.35">
      <c r="A49" s="93" t="s">
        <v>8</v>
      </c>
      <c r="B49" s="67"/>
      <c r="C49" s="192"/>
      <c r="D49" s="5"/>
    </row>
    <row r="50" spans="1:4" x14ac:dyDescent="0.35">
      <c r="A50" s="94" t="s">
        <v>58</v>
      </c>
      <c r="B50" s="67"/>
      <c r="C50" s="192"/>
      <c r="D50" s="5"/>
    </row>
    <row r="51" spans="1:4" ht="15" thickBot="1" x14ac:dyDescent="0.4">
      <c r="A51" s="95" t="s">
        <v>9</v>
      </c>
      <c r="B51" s="68"/>
      <c r="C51" s="193"/>
      <c r="D51" s="5"/>
    </row>
    <row r="52" spans="1:4" ht="15" thickBot="1" x14ac:dyDescent="0.4">
      <c r="A52" s="194"/>
      <c r="B52" s="195"/>
      <c r="C52" s="196"/>
      <c r="D52" s="5"/>
    </row>
    <row r="53" spans="1:4" ht="15" thickBot="1" x14ac:dyDescent="0.4">
      <c r="A53" s="78" t="s">
        <v>16</v>
      </c>
      <c r="B53" s="79"/>
      <c r="C53" s="80"/>
      <c r="D53" s="5"/>
    </row>
    <row r="54" spans="1:4" x14ac:dyDescent="0.35">
      <c r="A54" s="76" t="s">
        <v>55</v>
      </c>
      <c r="B54" s="72" t="s">
        <v>23</v>
      </c>
      <c r="C54" s="77">
        <f>IF(C43=0,0,($C$43*($B$48/($B$48+$B$49))))</f>
        <v>0</v>
      </c>
      <c r="D54" s="5"/>
    </row>
    <row r="55" spans="1:4" x14ac:dyDescent="0.35">
      <c r="A55" s="63" t="s">
        <v>56</v>
      </c>
      <c r="B55" s="73" t="s">
        <v>24</v>
      </c>
      <c r="C55" s="74">
        <f>IF(C43=0,0,($C$43*($B$49/($B$48+$B$49))))</f>
        <v>0</v>
      </c>
      <c r="D55" s="5"/>
    </row>
    <row r="56" spans="1:4" x14ac:dyDescent="0.35">
      <c r="A56" s="63" t="s">
        <v>18</v>
      </c>
      <c r="B56" s="65" t="s">
        <v>52</v>
      </c>
      <c r="C56" s="75">
        <f>IF(C46=0,0,($C$54/$C$46))</f>
        <v>0</v>
      </c>
      <c r="D56" s="5"/>
    </row>
    <row r="57" spans="1:4" x14ac:dyDescent="0.35">
      <c r="A57" s="63" t="s">
        <v>19</v>
      </c>
      <c r="B57" s="73" t="s">
        <v>51</v>
      </c>
      <c r="C57" s="75">
        <f>IF(C47=0,0,($C$55/$C$47))</f>
        <v>0</v>
      </c>
      <c r="D57" s="5"/>
    </row>
    <row r="58" spans="1:4" ht="15" thickBot="1" x14ac:dyDescent="0.4">
      <c r="A58" s="62" t="s">
        <v>20</v>
      </c>
      <c r="B58" s="66" t="s">
        <v>50</v>
      </c>
      <c r="C58" s="81">
        <f>$C$56+$C$57</f>
        <v>0</v>
      </c>
      <c r="D58" s="5"/>
    </row>
    <row r="59" spans="1:4" ht="15" thickBot="1" x14ac:dyDescent="0.4">
      <c r="A59" s="82" t="s">
        <v>21</v>
      </c>
      <c r="B59" s="83" t="s">
        <v>44</v>
      </c>
      <c r="C59" s="84">
        <f>IF(C44=0,0,(($C$56+$C$57)/$C$44))</f>
        <v>0</v>
      </c>
      <c r="D59" s="5"/>
    </row>
    <row r="60" spans="1:4" x14ac:dyDescent="0.35">
      <c r="A60" s="5"/>
      <c r="B60" s="5"/>
      <c r="C60" s="5"/>
      <c r="D60" s="5"/>
    </row>
    <row r="61" spans="1:4" x14ac:dyDescent="0.35">
      <c r="A61" s="5"/>
      <c r="B61" s="5"/>
      <c r="C61" s="5"/>
      <c r="D61" s="5"/>
    </row>
    <row r="62" spans="1:4" x14ac:dyDescent="0.35">
      <c r="A62" s="5"/>
      <c r="B62" s="5"/>
      <c r="C62" s="5"/>
      <c r="D62" s="5"/>
    </row>
    <row r="63" spans="1:4" x14ac:dyDescent="0.35">
      <c r="A63" s="5"/>
      <c r="B63" s="5"/>
      <c r="C63" s="5"/>
      <c r="D63" s="5"/>
    </row>
    <row r="64" spans="1:4" x14ac:dyDescent="0.35">
      <c r="A64" s="5"/>
      <c r="B64" s="5"/>
      <c r="C64" s="5"/>
      <c r="D64" s="5"/>
    </row>
    <row r="65" spans="1:4" x14ac:dyDescent="0.35">
      <c r="A65" s="5"/>
      <c r="B65" s="7"/>
      <c r="C65" s="5"/>
      <c r="D65" s="5"/>
    </row>
    <row r="66" spans="1:4" x14ac:dyDescent="0.35">
      <c r="A66" s="5"/>
      <c r="B66" s="7"/>
      <c r="C66" s="5"/>
      <c r="D66" s="5"/>
    </row>
    <row r="67" spans="1:4" x14ac:dyDescent="0.35">
      <c r="A67" s="7"/>
      <c r="B67" s="7"/>
      <c r="C67" s="5"/>
      <c r="D67" s="5"/>
    </row>
    <row r="68" spans="1:4" x14ac:dyDescent="0.35">
      <c r="A68" s="7"/>
      <c r="B68" s="8"/>
      <c r="C68" s="5"/>
      <c r="D68" s="5"/>
    </row>
    <row r="69" spans="1:4" x14ac:dyDescent="0.35">
      <c r="A69" s="7"/>
      <c r="B69" s="8"/>
      <c r="C69" s="5"/>
      <c r="D69" s="5"/>
    </row>
    <row r="70" spans="1:4" x14ac:dyDescent="0.35">
      <c r="A70" s="7"/>
      <c r="B70" s="8"/>
      <c r="C70" s="5"/>
      <c r="D70" s="5"/>
    </row>
    <row r="71" spans="1:4" x14ac:dyDescent="0.35">
      <c r="A71" s="7"/>
      <c r="B71" s="8"/>
      <c r="C71" s="5"/>
      <c r="D71" s="5"/>
    </row>
    <row r="72" spans="1:4" x14ac:dyDescent="0.35">
      <c r="A72" s="7"/>
      <c r="B72" s="8"/>
      <c r="C72" s="5"/>
      <c r="D72" s="5"/>
    </row>
    <row r="73" spans="1:4" x14ac:dyDescent="0.35">
      <c r="A73" s="7"/>
      <c r="B73" s="8"/>
      <c r="C73" s="12"/>
      <c r="D73" s="5"/>
    </row>
    <row r="74" spans="1:4" x14ac:dyDescent="0.35">
      <c r="A74" s="7"/>
      <c r="B74" s="8"/>
      <c r="C74" s="12"/>
      <c r="D74" s="5"/>
    </row>
    <row r="75" spans="1:4" x14ac:dyDescent="0.35">
      <c r="A75" s="7"/>
      <c r="B75" s="8"/>
      <c r="C75" s="1"/>
      <c r="D75" s="1"/>
    </row>
    <row r="76" spans="1:4" x14ac:dyDescent="0.35">
      <c r="A76" s="7"/>
      <c r="B76" s="8"/>
      <c r="C76" s="1"/>
      <c r="D76" s="1"/>
    </row>
    <row r="77" spans="1:4" x14ac:dyDescent="0.35">
      <c r="A77" s="7"/>
      <c r="B77" s="8"/>
      <c r="C77" s="1"/>
      <c r="D77" s="1"/>
    </row>
    <row r="78" spans="1:4" x14ac:dyDescent="0.35">
      <c r="A78" s="7"/>
      <c r="B78" s="8"/>
      <c r="C78" s="1"/>
      <c r="D78" s="1"/>
    </row>
    <row r="79" spans="1:4" x14ac:dyDescent="0.35">
      <c r="A79" s="7"/>
      <c r="B79" s="8"/>
      <c r="C79" s="1"/>
      <c r="D79" s="1"/>
    </row>
    <row r="80" spans="1:4" x14ac:dyDescent="0.35">
      <c r="A80" s="7"/>
      <c r="B80" s="8"/>
      <c r="C80" s="1"/>
      <c r="D80" s="1"/>
    </row>
    <row r="81" spans="1:4" x14ac:dyDescent="0.35">
      <c r="A81" s="7"/>
      <c r="B81" s="8"/>
      <c r="C81" s="8"/>
      <c r="D81" s="5"/>
    </row>
    <row r="82" spans="1:4" x14ac:dyDescent="0.35">
      <c r="A82" s="5"/>
      <c r="B82" s="5"/>
      <c r="C82" s="5"/>
      <c r="D82" s="5"/>
    </row>
    <row r="83" spans="1:4" x14ac:dyDescent="0.35">
      <c r="A83" s="5"/>
      <c r="B83" s="5"/>
      <c r="C83" s="5"/>
      <c r="D83" s="5"/>
    </row>
    <row r="84" spans="1:4" x14ac:dyDescent="0.35">
      <c r="A84" s="5"/>
      <c r="B84" s="5"/>
      <c r="C84" s="5"/>
      <c r="D84" s="5"/>
    </row>
    <row r="85" spans="1:4" x14ac:dyDescent="0.35">
      <c r="A85" s="5"/>
      <c r="B85" s="5"/>
      <c r="C85" s="5"/>
      <c r="D85" s="5"/>
    </row>
    <row r="86" spans="1:4" x14ac:dyDescent="0.35">
      <c r="A86" s="13"/>
      <c r="B86" s="13"/>
      <c r="C86" s="13"/>
      <c r="D86" s="5"/>
    </row>
    <row r="87" spans="1:4" x14ac:dyDescent="0.35">
      <c r="A87" s="8"/>
      <c r="B87" s="8"/>
      <c r="C87" s="8"/>
      <c r="D87" s="5"/>
    </row>
    <row r="88" spans="1:4" x14ac:dyDescent="0.35">
      <c r="A88" s="5"/>
      <c r="B88" s="5"/>
      <c r="C88" s="5"/>
      <c r="D88" s="5"/>
    </row>
    <row r="89" spans="1:4" x14ac:dyDescent="0.35">
      <c r="A89" s="5"/>
      <c r="B89" s="5"/>
      <c r="C89" s="5"/>
      <c r="D89" s="5"/>
    </row>
    <row r="90" spans="1:4" x14ac:dyDescent="0.35">
      <c r="A90" s="5"/>
      <c r="B90" s="5"/>
      <c r="C90" s="5"/>
      <c r="D90" s="5"/>
    </row>
    <row r="91" spans="1:4" x14ac:dyDescent="0.35">
      <c r="A91" s="5"/>
      <c r="B91" s="5"/>
      <c r="C91" s="5"/>
      <c r="D91" s="5"/>
    </row>
    <row r="92" spans="1:4" x14ac:dyDescent="0.35">
      <c r="A92" s="5"/>
      <c r="B92" s="5"/>
      <c r="C92" s="5"/>
      <c r="D92" s="5"/>
    </row>
    <row r="93" spans="1:4" ht="15.5" x14ac:dyDescent="0.35">
      <c r="A93" s="6"/>
      <c r="B93" s="6"/>
      <c r="C93" s="2"/>
      <c r="D93" s="5"/>
    </row>
    <row r="94" spans="1:4" x14ac:dyDescent="0.35">
      <c r="A94" s="5"/>
      <c r="B94" s="5"/>
      <c r="C94" s="5"/>
      <c r="D94" s="5"/>
    </row>
    <row r="95" spans="1:4" x14ac:dyDescent="0.35">
      <c r="A95" s="7"/>
      <c r="B95" s="8"/>
      <c r="C95" s="12"/>
      <c r="D95" s="5"/>
    </row>
    <row r="96" spans="1:4" x14ac:dyDescent="0.35">
      <c r="A96" s="7"/>
      <c r="B96" s="8"/>
      <c r="C96" s="12"/>
      <c r="D96" s="5"/>
    </row>
    <row r="97" spans="1:4" x14ac:dyDescent="0.35">
      <c r="A97" s="7"/>
      <c r="B97" s="8"/>
      <c r="C97" s="12"/>
      <c r="D97" s="5"/>
    </row>
    <row r="98" spans="1:4" x14ac:dyDescent="0.35">
      <c r="A98" s="7"/>
      <c r="B98" s="8"/>
      <c r="C98" s="12"/>
      <c r="D98" s="5"/>
    </row>
    <row r="99" spans="1:4" x14ac:dyDescent="0.35">
      <c r="A99" s="7"/>
      <c r="B99" s="8"/>
      <c r="C99" s="12"/>
      <c r="D99" s="5"/>
    </row>
    <row r="100" spans="1:4" x14ac:dyDescent="0.35">
      <c r="A100" s="7"/>
      <c r="B100" s="8"/>
      <c r="C100" s="4"/>
      <c r="D100" s="5"/>
    </row>
    <row r="101" spans="1:4" x14ac:dyDescent="0.35">
      <c r="A101" s="7"/>
      <c r="B101" s="8"/>
      <c r="C101" s="4"/>
      <c r="D101" s="5"/>
    </row>
    <row r="102" spans="1:4" x14ac:dyDescent="0.35">
      <c r="A102" s="7"/>
      <c r="B102" s="8"/>
      <c r="C102" s="4"/>
      <c r="D102" s="5"/>
    </row>
    <row r="103" spans="1:4" x14ac:dyDescent="0.35">
      <c r="A103" s="7"/>
      <c r="B103" s="8"/>
      <c r="C103" s="4"/>
      <c r="D103" s="5"/>
    </row>
    <row r="104" spans="1:4" x14ac:dyDescent="0.35">
      <c r="A104" s="7"/>
      <c r="B104" s="8"/>
      <c r="C104" s="2"/>
      <c r="D104" s="5"/>
    </row>
    <row r="105" spans="1:4" x14ac:dyDescent="0.35">
      <c r="A105" s="5"/>
      <c r="B105" s="8"/>
      <c r="C105" s="5"/>
      <c r="D105" s="5"/>
    </row>
    <row r="106" spans="1:4" x14ac:dyDescent="0.35">
      <c r="A106" s="7"/>
      <c r="B106" s="9"/>
      <c r="C106" s="3"/>
      <c r="D106" s="5"/>
    </row>
    <row r="107" spans="1:4" x14ac:dyDescent="0.35">
      <c r="A107" s="7"/>
      <c r="B107" s="9"/>
      <c r="C107" s="3"/>
      <c r="D107" s="5"/>
    </row>
    <row r="108" spans="1:4" x14ac:dyDescent="0.35">
      <c r="A108" s="7"/>
      <c r="B108" s="9"/>
      <c r="C108" s="3"/>
      <c r="D108" s="5"/>
    </row>
    <row r="109" spans="1:4" x14ac:dyDescent="0.35">
      <c r="A109" s="7"/>
      <c r="B109" s="9"/>
      <c r="C109" s="3"/>
      <c r="D109" s="5"/>
    </row>
    <row r="110" spans="1:4" x14ac:dyDescent="0.35">
      <c r="A110" s="7"/>
      <c r="B110" s="9"/>
      <c r="C110" s="14"/>
      <c r="D110" s="5"/>
    </row>
    <row r="111" spans="1:4" x14ac:dyDescent="0.35">
      <c r="A111" s="7"/>
      <c r="B111" s="9"/>
      <c r="C111" s="5"/>
      <c r="D111" s="5"/>
    </row>
    <row r="112" spans="1:4" x14ac:dyDescent="0.35">
      <c r="A112" s="7"/>
      <c r="B112" s="9"/>
      <c r="C112" s="10"/>
      <c r="D112" s="5"/>
    </row>
    <row r="113" spans="1:4" x14ac:dyDescent="0.35">
      <c r="A113" s="7"/>
      <c r="B113" s="9"/>
      <c r="C113" s="10"/>
      <c r="D113" s="5"/>
    </row>
    <row r="114" spans="1:4" x14ac:dyDescent="0.35">
      <c r="A114" s="15"/>
      <c r="B114" s="9"/>
      <c r="C114" s="10"/>
      <c r="D114" s="5"/>
    </row>
    <row r="115" spans="1:4" x14ac:dyDescent="0.35">
      <c r="A115" s="5"/>
      <c r="B115" s="9"/>
      <c r="C115" s="10"/>
      <c r="D115" s="5"/>
    </row>
    <row r="116" spans="1:4" x14ac:dyDescent="0.35">
      <c r="A116" s="7"/>
      <c r="B116" s="9"/>
      <c r="C116" s="10"/>
      <c r="D116" s="5"/>
    </row>
    <row r="117" spans="1:4" x14ac:dyDescent="0.35">
      <c r="A117" s="7"/>
      <c r="B117" s="9"/>
      <c r="C117" s="10"/>
      <c r="D117" s="5"/>
    </row>
    <row r="118" spans="1:4" x14ac:dyDescent="0.35">
      <c r="A118" s="11"/>
      <c r="B118" s="9"/>
      <c r="C118" s="10"/>
      <c r="D118" s="5"/>
    </row>
    <row r="119" spans="1:4" x14ac:dyDescent="0.35">
      <c r="A119" s="5"/>
      <c r="B119" s="5"/>
      <c r="C119" s="5"/>
      <c r="D119" s="5"/>
    </row>
  </sheetData>
  <sheetProtection algorithmName="SHA-512" hashValue="5vQB55zWMgLFxpKMHsZVk99DxVYY/IGayT2ddffRcVwTVcPUbPUrHtZ4mjZOy17L6+qRPvrp6KFcFE6nRysgcg==" saltValue="qWHUNlxCYlNVcgUL7B4J/Q==" spinCount="100000" sheet="1" formatCells="0" formatColumns="0" formatRows="0" insertColumns="0" insertRows="0"/>
  <mergeCells count="14">
    <mergeCell ref="A3:C3"/>
    <mergeCell ref="A22:C22"/>
    <mergeCell ref="A27:C27"/>
    <mergeCell ref="B5:B6"/>
    <mergeCell ref="C5:C6"/>
    <mergeCell ref="C48:C51"/>
    <mergeCell ref="A52:C52"/>
    <mergeCell ref="A4:C4"/>
    <mergeCell ref="A32:C32"/>
    <mergeCell ref="C15:C18"/>
    <mergeCell ref="A36:C36"/>
    <mergeCell ref="B38:B39"/>
    <mergeCell ref="C38:C39"/>
    <mergeCell ref="A37:C37"/>
  </mergeCells>
  <printOptions horizontalCentered="1" verticalCentered="1"/>
  <pageMargins left="0.47244094488188981" right="0.43307086614173229" top="0.74803149606299213" bottom="0.74803149606299213" header="0.31496062992125984" footer="0.31496062992125984"/>
  <pageSetup paperSize="9" orientation="landscape" r:id="rId1"/>
  <headerFooter>
    <oddHeader>&amp;LFormula A and B&amp;R&amp;D</oddHeader>
    <oddFooter>&amp;LViability Review Mechanism&amp;RRMBC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2"/>
  <sheetViews>
    <sheetView showGridLines="0" zoomScaleNormal="100" workbookViewId="0">
      <selection activeCell="A4" sqref="A4"/>
    </sheetView>
  </sheetViews>
  <sheetFormatPr defaultRowHeight="14.5" x14ac:dyDescent="0.35"/>
  <cols>
    <col min="1" max="1" width="84.6328125" customWidth="1"/>
    <col min="2" max="2" width="26.54296875" customWidth="1"/>
    <col min="3" max="3" width="21.08984375" customWidth="1"/>
  </cols>
  <sheetData>
    <row r="1" spans="1:13" ht="15" thickBot="1" x14ac:dyDescent="0.4"/>
    <row r="2" spans="1:13" s="1" customFormat="1" ht="19" thickBot="1" x14ac:dyDescent="0.4">
      <c r="A2" s="229" t="s">
        <v>128</v>
      </c>
      <c r="B2" s="230"/>
      <c r="C2" s="231"/>
    </row>
    <row r="3" spans="1:13" ht="37.75" customHeight="1" thickBot="1" x14ac:dyDescent="0.4">
      <c r="A3" s="238" t="s">
        <v>119</v>
      </c>
      <c r="B3" s="239"/>
      <c r="C3" s="240"/>
      <c r="F3" s="104"/>
      <c r="G3" s="104"/>
      <c r="H3" s="104"/>
      <c r="I3" s="104"/>
      <c r="J3" s="104"/>
      <c r="K3" s="104"/>
      <c r="L3" s="104"/>
      <c r="M3" s="104"/>
    </row>
    <row r="4" spans="1:13" ht="19" thickBot="1" x14ac:dyDescent="0.4">
      <c r="A4" s="36" t="s">
        <v>129</v>
      </c>
      <c r="B4" s="224"/>
      <c r="C4" s="224"/>
    </row>
    <row r="5" spans="1:13" ht="19" thickBot="1" x14ac:dyDescent="0.4">
      <c r="A5" s="176" t="s">
        <v>0</v>
      </c>
      <c r="B5" s="225"/>
      <c r="C5" s="225"/>
    </row>
    <row r="6" spans="1:13" s="173" customFormat="1" ht="18.5" x14ac:dyDescent="0.35">
      <c r="A6" s="182" t="s">
        <v>130</v>
      </c>
      <c r="B6" s="181"/>
      <c r="C6" s="181"/>
    </row>
    <row r="7" spans="1:13" ht="18.5" x14ac:dyDescent="0.35">
      <c r="A7" s="116" t="s">
        <v>118</v>
      </c>
      <c r="B7" s="69" t="s">
        <v>1</v>
      </c>
      <c r="C7" s="109" t="s">
        <v>32</v>
      </c>
    </row>
    <row r="8" spans="1:13" ht="15" thickBot="1" x14ac:dyDescent="0.4">
      <c r="A8" s="117" t="s">
        <v>2</v>
      </c>
      <c r="B8" s="123"/>
      <c r="C8" s="121"/>
    </row>
    <row r="9" spans="1:13" x14ac:dyDescent="0.35">
      <c r="A9" s="118" t="s">
        <v>7</v>
      </c>
      <c r="B9" s="124"/>
      <c r="C9" s="226"/>
    </row>
    <row r="10" spans="1:13" x14ac:dyDescent="0.35">
      <c r="A10" s="118" t="s">
        <v>8</v>
      </c>
      <c r="B10" s="115"/>
      <c r="C10" s="227"/>
    </row>
    <row r="11" spans="1:13" x14ac:dyDescent="0.35">
      <c r="A11" s="118" t="s">
        <v>58</v>
      </c>
      <c r="B11" s="115"/>
      <c r="C11" s="227"/>
    </row>
    <row r="12" spans="1:13" ht="15" thickBot="1" x14ac:dyDescent="0.4">
      <c r="A12" s="118" t="s">
        <v>60</v>
      </c>
      <c r="B12" s="125"/>
      <c r="C12" s="228"/>
      <c r="E12" s="21"/>
      <c r="F12" s="21"/>
      <c r="G12" s="21"/>
    </row>
    <row r="13" spans="1:13" x14ac:dyDescent="0.35">
      <c r="A13" s="118" t="s">
        <v>10</v>
      </c>
      <c r="B13" s="98" t="s">
        <v>11</v>
      </c>
      <c r="C13" s="122"/>
      <c r="E13" s="21"/>
      <c r="F13" s="21"/>
      <c r="G13" s="21"/>
    </row>
    <row r="14" spans="1:13" x14ac:dyDescent="0.35">
      <c r="A14" s="118" t="s">
        <v>65</v>
      </c>
      <c r="B14" s="51" t="s">
        <v>5</v>
      </c>
      <c r="C14" s="110"/>
      <c r="E14" s="21"/>
      <c r="F14" s="21"/>
      <c r="G14" s="21"/>
    </row>
    <row r="15" spans="1:13" x14ac:dyDescent="0.35">
      <c r="A15" s="119" t="s">
        <v>6</v>
      </c>
      <c r="B15" s="51" t="s">
        <v>22</v>
      </c>
      <c r="C15" s="111">
        <f>$C$16*$C$14</f>
        <v>0</v>
      </c>
    </row>
    <row r="16" spans="1:13" x14ac:dyDescent="0.35">
      <c r="A16" s="119" t="s">
        <v>3</v>
      </c>
      <c r="B16" s="51" t="s">
        <v>4</v>
      </c>
      <c r="C16" s="112"/>
    </row>
    <row r="17" spans="1:3" x14ac:dyDescent="0.35">
      <c r="A17" s="118" t="s">
        <v>64</v>
      </c>
      <c r="B17" s="51" t="s">
        <v>36</v>
      </c>
      <c r="C17" s="111">
        <f>$C$15*$B$9</f>
        <v>0</v>
      </c>
    </row>
    <row r="18" spans="1:3" ht="15" thickBot="1" x14ac:dyDescent="0.4">
      <c r="A18" s="120" t="s">
        <v>63</v>
      </c>
      <c r="B18" s="61" t="s">
        <v>37</v>
      </c>
      <c r="C18" s="113">
        <f>$C$15*$B$10</f>
        <v>0</v>
      </c>
    </row>
    <row r="19" spans="1:3" ht="15" thickBot="1" x14ac:dyDescent="0.4">
      <c r="A19" s="235"/>
      <c r="B19" s="236"/>
      <c r="C19" s="237"/>
    </row>
    <row r="20" spans="1:3" ht="26" x14ac:dyDescent="0.35">
      <c r="A20" s="126" t="s">
        <v>76</v>
      </c>
      <c r="B20" s="130" t="s">
        <v>12</v>
      </c>
      <c r="C20" s="128"/>
    </row>
    <row r="21" spans="1:3" ht="26" x14ac:dyDescent="0.35">
      <c r="A21" s="114" t="s">
        <v>77</v>
      </c>
      <c r="B21" s="51" t="s">
        <v>13</v>
      </c>
      <c r="C21" s="47"/>
    </row>
    <row r="22" spans="1:3" ht="26" x14ac:dyDescent="0.35">
      <c r="A22" s="114" t="s">
        <v>78</v>
      </c>
      <c r="B22" s="51" t="s">
        <v>14</v>
      </c>
      <c r="C22" s="47"/>
    </row>
    <row r="23" spans="1:3" x14ac:dyDescent="0.35">
      <c r="A23" s="114" t="s">
        <v>79</v>
      </c>
      <c r="B23" s="51" t="s">
        <v>15</v>
      </c>
      <c r="C23" s="47"/>
    </row>
    <row r="24" spans="1:3" x14ac:dyDescent="0.35">
      <c r="A24" s="114" t="s">
        <v>80</v>
      </c>
      <c r="B24" s="51" t="s">
        <v>23</v>
      </c>
      <c r="C24" s="47"/>
    </row>
    <row r="25" spans="1:3" ht="26.5" thickBot="1" x14ac:dyDescent="0.4">
      <c r="A25" s="127" t="s">
        <v>81</v>
      </c>
      <c r="B25" s="61" t="s">
        <v>24</v>
      </c>
      <c r="C25" s="129"/>
    </row>
    <row r="26" spans="1:3" ht="15" thickBot="1" x14ac:dyDescent="0.4">
      <c r="A26" s="232"/>
      <c r="B26" s="233"/>
      <c r="C26" s="234"/>
    </row>
    <row r="27" spans="1:3" x14ac:dyDescent="0.35">
      <c r="A27" s="39" t="s">
        <v>16</v>
      </c>
      <c r="B27" s="132"/>
      <c r="C27" s="132"/>
    </row>
    <row r="28" spans="1:3" x14ac:dyDescent="0.35">
      <c r="A28" s="108" t="s">
        <v>82</v>
      </c>
      <c r="B28" s="54" t="s">
        <v>45</v>
      </c>
      <c r="C28" s="133">
        <f>(($C$20+$C$21-$C$22)-($C$23+$C$24-$C$25))</f>
        <v>0</v>
      </c>
    </row>
    <row r="29" spans="1:3" x14ac:dyDescent="0.35">
      <c r="A29" s="108" t="s">
        <v>54</v>
      </c>
      <c r="B29" s="51" t="s">
        <v>17</v>
      </c>
      <c r="C29" s="134">
        <v>0.22500000000000001</v>
      </c>
    </row>
    <row r="30" spans="1:3" ht="15" thickBot="1" x14ac:dyDescent="0.4">
      <c r="A30" s="131" t="s">
        <v>83</v>
      </c>
      <c r="B30" s="55" t="s">
        <v>46</v>
      </c>
      <c r="C30" s="135">
        <f>$C$28*$C$29</f>
        <v>0</v>
      </c>
    </row>
    <row r="31" spans="1:3" ht="15" thickBot="1" x14ac:dyDescent="0.4">
      <c r="A31" s="221"/>
      <c r="B31" s="222"/>
      <c r="C31" s="223"/>
    </row>
    <row r="32" spans="1:3" x14ac:dyDescent="0.35">
      <c r="A32" s="105" t="s">
        <v>84</v>
      </c>
      <c r="B32" s="106" t="s">
        <v>25</v>
      </c>
      <c r="C32" s="107">
        <f>$C$28-$C$30</f>
        <v>0</v>
      </c>
    </row>
  </sheetData>
  <sheetProtection algorithmName="SHA-512" hashValue="FOh56FG0yCCoggiJ7AEPE4zVfjWIk58YZ7mVsy9BqmqKVPxZLWyMelVnoWKuE8ES4lU4KkBFRjVB2/4UbEccLg==" saltValue="pSYLf6BlnHuS28PLhb4dzQ==" spinCount="100000" sheet="1" objects="1" scenarios="1" formatCells="0" formatColumns="0" formatRows="0" insertColumns="0" insertRows="0"/>
  <mergeCells count="8">
    <mergeCell ref="A31:C31"/>
    <mergeCell ref="B4:B5"/>
    <mergeCell ref="C4:C5"/>
    <mergeCell ref="C9:C12"/>
    <mergeCell ref="A2:C2"/>
    <mergeCell ref="A26:C26"/>
    <mergeCell ref="A19:C19"/>
    <mergeCell ref="A3:C3"/>
  </mergeCells>
  <pageMargins left="0.27559055118110237" right="0.39370078740157483" top="0.74803149606299213" bottom="0.74803149606299213" header="0.31496062992125984" footer="0.31496062992125984"/>
  <pageSetup paperSize="9" orientation="landscape" r:id="rId1"/>
  <headerFooter>
    <oddHeader>&amp;LFormula C&amp;R&amp;D</oddHeader>
    <oddFooter>&amp;LViability Review Mechanism&amp;RRMBC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1"/>
  <sheetViews>
    <sheetView showGridLines="0" zoomScaleNormal="100" workbookViewId="0">
      <selection activeCell="A6" sqref="A6"/>
    </sheetView>
  </sheetViews>
  <sheetFormatPr defaultRowHeight="14.5" x14ac:dyDescent="0.35"/>
  <cols>
    <col min="1" max="1" width="104.453125" customWidth="1"/>
    <col min="2" max="2" width="35" customWidth="1"/>
    <col min="3" max="3" width="18" customWidth="1"/>
  </cols>
  <sheetData>
    <row r="1" spans="1:7" ht="22.5" customHeight="1" thickBot="1" x14ac:dyDescent="0.4"/>
    <row r="2" spans="1:7" s="1" customFormat="1" ht="19" thickBot="1" x14ac:dyDescent="0.4">
      <c r="A2" s="241" t="s">
        <v>128</v>
      </c>
      <c r="B2" s="242"/>
      <c r="C2" s="243"/>
    </row>
    <row r="3" spans="1:7" ht="37.75" customHeight="1" thickBot="1" x14ac:dyDescent="0.4">
      <c r="A3" s="197" t="s">
        <v>121</v>
      </c>
      <c r="B3" s="198"/>
      <c r="C3" s="199"/>
      <c r="G3" s="22"/>
    </row>
    <row r="4" spans="1:7" ht="19" thickBot="1" x14ac:dyDescent="0.4">
      <c r="A4" s="137" t="s">
        <v>129</v>
      </c>
      <c r="B4" s="224"/>
      <c r="C4" s="224"/>
    </row>
    <row r="5" spans="1:7" ht="19" thickBot="1" x14ac:dyDescent="0.4">
      <c r="A5" s="37" t="s">
        <v>0</v>
      </c>
      <c r="B5" s="225"/>
      <c r="C5" s="225"/>
    </row>
    <row r="6" spans="1:7" s="173" customFormat="1" ht="19" thickBot="1" x14ac:dyDescent="0.4">
      <c r="A6" s="37" t="s">
        <v>130</v>
      </c>
      <c r="B6" s="175"/>
      <c r="C6" s="175"/>
    </row>
    <row r="7" spans="1:7" ht="24" customHeight="1" thickBot="1" x14ac:dyDescent="0.4">
      <c r="A7" s="141" t="s">
        <v>120</v>
      </c>
      <c r="B7" s="142" t="s">
        <v>1</v>
      </c>
      <c r="C7" s="143" t="s">
        <v>32</v>
      </c>
    </row>
    <row r="8" spans="1:7" ht="15" thickBot="1" x14ac:dyDescent="0.4">
      <c r="A8" s="140" t="s">
        <v>2</v>
      </c>
      <c r="B8" s="166"/>
      <c r="C8" s="167"/>
    </row>
    <row r="9" spans="1:7" x14ac:dyDescent="0.35">
      <c r="A9" s="138" t="s">
        <v>3</v>
      </c>
      <c r="B9" s="130" t="s">
        <v>12</v>
      </c>
      <c r="C9" s="168"/>
    </row>
    <row r="10" spans="1:7" x14ac:dyDescent="0.35">
      <c r="A10" s="139" t="s">
        <v>65</v>
      </c>
      <c r="B10" s="51" t="s">
        <v>14</v>
      </c>
      <c r="C10" s="110"/>
    </row>
    <row r="11" spans="1:7" s="1" customFormat="1" ht="15" thickBot="1" x14ac:dyDescent="0.4">
      <c r="A11" s="138" t="s">
        <v>88</v>
      </c>
      <c r="B11" s="51" t="s">
        <v>28</v>
      </c>
      <c r="C11" s="169"/>
    </row>
    <row r="12" spans="1:7" ht="15" thickBot="1" x14ac:dyDescent="0.4">
      <c r="A12" s="138" t="s">
        <v>20</v>
      </c>
      <c r="B12" s="55" t="s">
        <v>89</v>
      </c>
      <c r="C12" s="152">
        <f>$C$9*$C$10</f>
        <v>0</v>
      </c>
    </row>
    <row r="13" spans="1:7" x14ac:dyDescent="0.35">
      <c r="A13" s="139" t="s">
        <v>113</v>
      </c>
      <c r="B13" s="124"/>
      <c r="C13" s="136">
        <f>$C$12*$B$13</f>
        <v>0</v>
      </c>
    </row>
    <row r="14" spans="1:7" ht="15" thickBot="1" x14ac:dyDescent="0.4">
      <c r="A14" s="139" t="s">
        <v>112</v>
      </c>
      <c r="B14" s="115"/>
      <c r="C14" s="144">
        <f>$C$12*$B$14</f>
        <v>0</v>
      </c>
    </row>
    <row r="15" spans="1:7" ht="15" thickBot="1" x14ac:dyDescent="0.4">
      <c r="A15" s="139" t="s">
        <v>35</v>
      </c>
      <c r="B15" s="170"/>
      <c r="C15" s="244"/>
      <c r="G15" s="1"/>
    </row>
    <row r="16" spans="1:7" ht="19.25" customHeight="1" thickBot="1" x14ac:dyDescent="0.4">
      <c r="A16" s="139" t="s">
        <v>85</v>
      </c>
      <c r="B16" s="172">
        <f>1-$B$15</f>
        <v>1</v>
      </c>
      <c r="C16" s="245"/>
      <c r="G16" s="1"/>
    </row>
    <row r="17" spans="1:7" x14ac:dyDescent="0.35">
      <c r="A17" s="139" t="s">
        <v>111</v>
      </c>
      <c r="B17" s="124"/>
      <c r="C17" s="245"/>
      <c r="G17" s="1"/>
    </row>
    <row r="18" spans="1:7" ht="15" customHeight="1" thickBot="1" x14ac:dyDescent="0.4">
      <c r="A18" s="138" t="s">
        <v>105</v>
      </c>
      <c r="B18" s="125"/>
      <c r="C18" s="246"/>
      <c r="G18" s="1"/>
    </row>
    <row r="19" spans="1:7" ht="15" thickBot="1" x14ac:dyDescent="0.4">
      <c r="A19" s="214"/>
      <c r="B19" s="215"/>
      <c r="C19" s="216"/>
      <c r="G19" s="1"/>
    </row>
    <row r="20" spans="1:7" ht="15" thickBot="1" x14ac:dyDescent="0.4">
      <c r="A20" s="91" t="s">
        <v>16</v>
      </c>
      <c r="B20" s="153"/>
      <c r="C20" s="154"/>
      <c r="G20" s="1"/>
    </row>
    <row r="21" spans="1:7" x14ac:dyDescent="0.35">
      <c r="A21" s="150" t="s">
        <v>86</v>
      </c>
      <c r="B21" s="151" t="s">
        <v>11</v>
      </c>
      <c r="C21" s="152">
        <f>$C$12*$B$16*$B$15</f>
        <v>0</v>
      </c>
    </row>
    <row r="22" spans="1:7" ht="26" x14ac:dyDescent="0.35">
      <c r="A22" s="148" t="s">
        <v>110</v>
      </c>
      <c r="B22" s="73" t="s">
        <v>26</v>
      </c>
      <c r="C22" s="136">
        <f>$C$13</f>
        <v>0</v>
      </c>
    </row>
    <row r="23" spans="1:7" x14ac:dyDescent="0.35">
      <c r="A23" s="148" t="s">
        <v>87</v>
      </c>
      <c r="B23" s="65" t="s">
        <v>47</v>
      </c>
      <c r="C23" s="136">
        <f>$C$12*$B$16*$B$16</f>
        <v>0</v>
      </c>
    </row>
    <row r="24" spans="1:7" ht="26" x14ac:dyDescent="0.35">
      <c r="A24" s="148" t="s">
        <v>109</v>
      </c>
      <c r="B24" s="73" t="s">
        <v>27</v>
      </c>
      <c r="C24" s="136">
        <f>$C$14</f>
        <v>0</v>
      </c>
    </row>
    <row r="25" spans="1:7" x14ac:dyDescent="0.35">
      <c r="A25" s="148" t="s">
        <v>106</v>
      </c>
      <c r="B25" s="145" t="s">
        <v>48</v>
      </c>
      <c r="C25" s="74">
        <f>$C$11*$B$17</f>
        <v>0</v>
      </c>
    </row>
    <row r="26" spans="1:7" ht="15" thickBot="1" x14ac:dyDescent="0.4">
      <c r="A26" s="149" t="s">
        <v>104</v>
      </c>
      <c r="B26" s="146" t="s">
        <v>49</v>
      </c>
      <c r="C26" s="147">
        <f>$C$11*$B$18</f>
        <v>0</v>
      </c>
    </row>
    <row r="27" spans="1:7" ht="15" thickBot="1" x14ac:dyDescent="0.4">
      <c r="A27" s="247"/>
      <c r="B27" s="248"/>
      <c r="C27" s="249"/>
    </row>
    <row r="28" spans="1:7" ht="15" thickBot="1" x14ac:dyDescent="0.4">
      <c r="A28" s="155" t="s">
        <v>29</v>
      </c>
      <c r="B28" s="161" t="s">
        <v>30</v>
      </c>
      <c r="C28" s="159">
        <f>((C21-C22)*(C11-C25))+((C23-C24)*(C11-C26))</f>
        <v>0</v>
      </c>
    </row>
    <row r="29" spans="1:7" x14ac:dyDescent="0.35">
      <c r="A29" s="156" t="s">
        <v>107</v>
      </c>
      <c r="B29" s="162"/>
      <c r="C29" s="160">
        <f>IF(C10=0,0,(($C$28*($B$13/$B$16))/($C$10*$C$25)))</f>
        <v>0</v>
      </c>
    </row>
    <row r="30" spans="1:7" x14ac:dyDescent="0.35">
      <c r="A30" s="157" t="s">
        <v>108</v>
      </c>
      <c r="B30" s="163"/>
      <c r="C30" s="165">
        <f>IF(C10=0,0,($C$28*($B$14/$B$16)/($C$10*$C$26)))</f>
        <v>0</v>
      </c>
    </row>
    <row r="31" spans="1:7" ht="15" thickBot="1" x14ac:dyDescent="0.4">
      <c r="A31" s="158" t="s">
        <v>31</v>
      </c>
      <c r="B31" s="164"/>
      <c r="C31" s="171">
        <f>$C$29+$C$30</f>
        <v>0</v>
      </c>
    </row>
  </sheetData>
  <sheetProtection algorithmName="SHA-512" hashValue="BNtSMpOt7dUHK4gLvIt3ntgdWh3RUCHsrfCD5fLqiGTd/yt1EITn4QG35emIi7zOa1y3w4WyKrPoQcjxc/YIfw==" saltValue="nFYS12i54QCOewdtLyTDzw==" spinCount="100000" sheet="1" objects="1" scenarios="1" formatCells="0" formatColumns="0" formatRows="0" insertColumns="0" insertRows="0"/>
  <mergeCells count="7">
    <mergeCell ref="A2:C2"/>
    <mergeCell ref="C15:C18"/>
    <mergeCell ref="A19:C19"/>
    <mergeCell ref="A27:C27"/>
    <mergeCell ref="C4:C5"/>
    <mergeCell ref="B4:B5"/>
    <mergeCell ref="A3:C3"/>
  </mergeCells>
  <pageMargins left="0.43307086614173229" right="0.55118110236220474" top="0.74803149606299213" bottom="0.74803149606299213" header="0.31496062992125984" footer="0.31496062992125984"/>
  <pageSetup paperSize="9" orientation="landscape" r:id="rId1"/>
  <headerFooter>
    <oddHeader>&amp;LFormula D&amp;R&amp;D</oddHeader>
    <oddFooter>&amp;LViability Review Mechanism&amp;RRMBC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INTRODUCTION</vt:lpstr>
      <vt:lpstr>FORMULAE A &amp; B</vt:lpstr>
      <vt:lpstr>FORMULA C</vt:lpstr>
      <vt:lpstr>FORMULA D</vt:lpstr>
      <vt:lpstr>'FORMULA C'!Print_Area</vt:lpstr>
      <vt:lpstr>'FORMULA D'!Print_Area</vt:lpstr>
      <vt:lpstr>'FORMULAE A &amp; B'!Print_Area</vt:lpstr>
    </vt:vector>
  </TitlesOfParts>
  <Company>University of the West of England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Professor Stephen Walker</dc:creator>
  <cp:lastModifiedBy>Adrian Horan</cp:lastModifiedBy>
  <cp:lastPrinted>2020-02-22T14:47:59Z</cp:lastPrinted>
  <dcterms:created xsi:type="dcterms:W3CDTF">2020-02-20T19:27:33Z</dcterms:created>
  <dcterms:modified xsi:type="dcterms:W3CDTF">2021-07-08T13:51:13Z</dcterms:modified>
</cp:coreProperties>
</file>